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6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41" activeTab="19"/>
  </bookViews>
  <sheets>
    <sheet name="表題" sheetId="1" r:id="rId1"/>
    <sheet name="47" sheetId="2" r:id="rId2"/>
    <sheet name="48" sheetId="3" r:id="rId3"/>
    <sheet name="49" sheetId="4" r:id="rId4"/>
    <sheet name="50" sheetId="5" r:id="rId5"/>
    <sheet name="51" sheetId="6" r:id="rId6"/>
    <sheet name="52" sheetId="7" r:id="rId7"/>
    <sheet name="53" sheetId="8" r:id="rId8"/>
    <sheet name="54" sheetId="9" r:id="rId9"/>
    <sheet name="55" sheetId="10" r:id="rId10"/>
    <sheet name="56" sheetId="11" r:id="rId11"/>
    <sheet name="57" sheetId="12" r:id="rId12"/>
    <sheet name="58" sheetId="13" r:id="rId13"/>
    <sheet name="59" sheetId="14" r:id="rId14"/>
    <sheet name="60" sheetId="15" r:id="rId15"/>
    <sheet name="61" sheetId="16" r:id="rId16"/>
    <sheet name="62" sheetId="17" r:id="rId17"/>
    <sheet name="63" sheetId="18" r:id="rId18"/>
    <sheet name="64" sheetId="19" r:id="rId19"/>
    <sheet name="65" sheetId="20" r:id="rId20"/>
  </sheets>
  <definedNames>
    <definedName name="_xlnm.Print_Area" localSheetId="1">'47'!$A$1:$G$28</definedName>
    <definedName name="_xlnm.Print_Area" localSheetId="2">'48'!$A:$BN</definedName>
    <definedName name="_xlnm.Print_Area" localSheetId="4">'50'!$A$1:$O$24</definedName>
    <definedName name="_xlnm.Print_Area" localSheetId="14">'60'!$A$1:$BO$40</definedName>
    <definedName name="_xlnm.Print_Area" localSheetId="15">'61'!$A$1:$EL$35</definedName>
    <definedName name="_xlnm.Print_Area" localSheetId="16">'62'!$A$1:$AM$39</definedName>
    <definedName name="_xlnm.Print_Area" localSheetId="18">'64'!$A$1:$E$26</definedName>
    <definedName name="_xlnm.Print_Area" localSheetId="19">'65'!$A$1:$G$37</definedName>
  </definedNames>
  <calcPr fullCalcOnLoad="1"/>
</workbook>
</file>

<file path=xl/sharedStrings.xml><?xml version="1.0" encoding="utf-8"?>
<sst xmlns="http://schemas.openxmlformats.org/spreadsheetml/2006/main" count="1702" uniqueCount="510">
  <si>
    <t>事　　業　　所</t>
  </si>
  <si>
    <t>１．産業大分類別事業所数及び従業者数</t>
  </si>
  <si>
    <t>産業分類</t>
  </si>
  <si>
    <t>全産業</t>
  </si>
  <si>
    <t>建設業</t>
  </si>
  <si>
    <t>製造業</t>
  </si>
  <si>
    <t>電気・ガス・熱供給・水道業</t>
  </si>
  <si>
    <t>情報通信業</t>
  </si>
  <si>
    <t>複合サービス事業</t>
  </si>
  <si>
    <t>事業所数</t>
  </si>
  <si>
    <t>従業者数（人）</t>
  </si>
  <si>
    <t>(1)　事　業　所　数</t>
  </si>
  <si>
    <t>(2)　従　業　者　数</t>
  </si>
  <si>
    <t>農林漁業</t>
  </si>
  <si>
    <t>総数</t>
  </si>
  <si>
    <t>従業者数</t>
  </si>
  <si>
    <t>会社以外の法人</t>
  </si>
  <si>
    <t>法人でない団体</t>
  </si>
  <si>
    <t>総　　　数</t>
  </si>
  <si>
    <t>個　　　人</t>
  </si>
  <si>
    <t>会　　　社</t>
  </si>
  <si>
    <t>人</t>
  </si>
  <si>
    <t>大字三ツ木</t>
  </si>
  <si>
    <t>大字岸</t>
  </si>
  <si>
    <t>大南</t>
  </si>
  <si>
    <t>学園</t>
  </si>
  <si>
    <t>榎</t>
  </si>
  <si>
    <t>伊奈平</t>
  </si>
  <si>
    <t>残堀</t>
  </si>
  <si>
    <t>三ツ藤</t>
  </si>
  <si>
    <t>神明</t>
  </si>
  <si>
    <t>中藤</t>
  </si>
  <si>
    <t>中央</t>
  </si>
  <si>
    <t>本町</t>
  </si>
  <si>
    <t>緑が丘</t>
  </si>
  <si>
    <t>三ツ木</t>
  </si>
  <si>
    <t>岸</t>
  </si>
  <si>
    <t>中原</t>
  </si>
  <si>
    <t>１～４人</t>
  </si>
  <si>
    <t>５～９人</t>
  </si>
  <si>
    <t>10～19人</t>
  </si>
  <si>
    <t>20～29人</t>
  </si>
  <si>
    <t>30～49人</t>
  </si>
  <si>
    <t>50～99人</t>
  </si>
  <si>
    <t>昭和60～平成6年</t>
  </si>
  <si>
    <t>農　　　　　業</t>
  </si>
  <si>
    <t>10．農家数の推移</t>
  </si>
  <si>
    <t>年</t>
  </si>
  <si>
    <t>昭和</t>
  </si>
  <si>
    <t>平成</t>
  </si>
  <si>
    <t>平　成</t>
  </si>
  <si>
    <t>昭　和</t>
  </si>
  <si>
    <t>年　　　次</t>
  </si>
  <si>
    <t>合　　計</t>
  </si>
  <si>
    <t>兼　　業　　農　　家</t>
  </si>
  <si>
    <t>自給的農家</t>
  </si>
  <si>
    <t>11．経営耕地面積別農家数の推移</t>
  </si>
  <si>
    <t>年　　次</t>
  </si>
  <si>
    <t>12．経営耕地面積の推移</t>
  </si>
  <si>
    <t>田</t>
  </si>
  <si>
    <t>畑</t>
  </si>
  <si>
    <t>果樹園</t>
  </si>
  <si>
    <t>その他</t>
  </si>
  <si>
    <t>樹　　　　園　　　　地</t>
  </si>
  <si>
    <t>茶　園</t>
  </si>
  <si>
    <t>桑　園</t>
  </si>
  <si>
    <t>計</t>
  </si>
  <si>
    <t>未満</t>
  </si>
  <si>
    <t>30歳　　　未満</t>
  </si>
  <si>
    <t>16．家畜飼養頭羽数の推移</t>
  </si>
  <si>
    <t>搾乳牛</t>
  </si>
  <si>
    <t>育成牛</t>
  </si>
  <si>
    <t>役乳牛</t>
  </si>
  <si>
    <t>飼育戸数</t>
  </si>
  <si>
    <t>繁殖豚</t>
  </si>
  <si>
    <t>頭</t>
  </si>
  <si>
    <t>戸</t>
  </si>
  <si>
    <t>肉　豚</t>
  </si>
  <si>
    <t>酪　　　　　　農</t>
  </si>
  <si>
    <t>17．主要作物の作付面積の状況</t>
  </si>
  <si>
    <t>ホウレン草</t>
  </si>
  <si>
    <t>小松菜</t>
  </si>
  <si>
    <t>白菜</t>
  </si>
  <si>
    <t>春菊</t>
  </si>
  <si>
    <t>玉ねぎ</t>
  </si>
  <si>
    <t>人参</t>
  </si>
  <si>
    <t>大根</t>
  </si>
  <si>
    <t>甘藷</t>
  </si>
  <si>
    <t>馬鈴薯</t>
  </si>
  <si>
    <t>里芋</t>
  </si>
  <si>
    <t>八ッ頭</t>
  </si>
  <si>
    <t>小麦・大麦</t>
  </si>
  <si>
    <t>陸稲</t>
  </si>
  <si>
    <t>栗</t>
  </si>
  <si>
    <t>梨</t>
  </si>
  <si>
    <t>梅</t>
  </si>
  <si>
    <t>茶</t>
  </si>
  <si>
    <t>商　　　　　業</t>
  </si>
  <si>
    <t>18．商店数・従業者数及び年間販売額の推移</t>
  </si>
  <si>
    <t>年・月・日</t>
  </si>
  <si>
    <t>商店数</t>
  </si>
  <si>
    <t>従業者数(人)</t>
  </si>
  <si>
    <t>元.</t>
  </si>
  <si>
    <t>19．年間販売額規模別商店数</t>
  </si>
  <si>
    <t>卸　売　業</t>
  </si>
  <si>
    <t>小　売　業</t>
  </si>
  <si>
    <t>飲　食　店</t>
  </si>
  <si>
    <t>(1)　卸　売　業</t>
  </si>
  <si>
    <t>(2)　小　売　業</t>
  </si>
  <si>
    <t>20．売場面積規模別小売業商店数</t>
  </si>
  <si>
    <t>以　上</t>
  </si>
  <si>
    <t>区　分</t>
  </si>
  <si>
    <t>総　数</t>
  </si>
  <si>
    <t>不　詳</t>
  </si>
  <si>
    <t>21．業種別商店数・従業者数・年間販売額</t>
  </si>
  <si>
    <t>従業者数(人)</t>
  </si>
  <si>
    <t>商　　　店　　　数</t>
  </si>
  <si>
    <t>従　業　者　規　模</t>
  </si>
  <si>
    <t>食料品製造業</t>
  </si>
  <si>
    <t>繊維工業</t>
  </si>
  <si>
    <t>家具・装備品製造業</t>
  </si>
  <si>
    <t>パルプ・紙・紙加工品製造業</t>
  </si>
  <si>
    <t>プラスチック製品製造業</t>
  </si>
  <si>
    <t>窯業・土石製品製造業</t>
  </si>
  <si>
    <t>金属製品製造業</t>
  </si>
  <si>
    <t>電気機械器具製造業</t>
  </si>
  <si>
    <t>輸送用機械器具製造業</t>
  </si>
  <si>
    <t>その他の製造業</t>
  </si>
  <si>
    <t>区　　　　　分</t>
  </si>
  <si>
    <t>東　　京　　都</t>
  </si>
  <si>
    <t>武 蔵 村 山 市</t>
  </si>
  <si>
    <t>枝豆</t>
  </si>
  <si>
    <t>－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</si>
  <si>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</si>
  <si>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</si>
  <si>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</si>
  <si>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</si>
  <si>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</si>
  <si>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</si>
  <si>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</si>
  <si>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</si>
  <si>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</si>
  <si>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</si>
  <si>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</si>
  <si>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</si>
  <si>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</si>
  <si>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</si>
  <si>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</si>
  <si>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</si>
  <si>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地　域</t>
  </si>
  <si>
    <t>年　　　次</t>
  </si>
  <si>
    <t>２</t>
  </si>
  <si>
    <t>12</t>
  </si>
  <si>
    <t>17</t>
  </si>
  <si>
    <t>30～50　　 ｱｰﾙ未満</t>
  </si>
  <si>
    <t>50～100　　ｱｰﾙ未満</t>
  </si>
  <si>
    <t>100～150　　　ｱｰﾙ未満</t>
  </si>
  <si>
    <t>150～200　　　ｱｰﾙ未満</t>
  </si>
  <si>
    <t>200～300　　　ｱｰﾙ未満</t>
  </si>
  <si>
    <t>７</t>
  </si>
  <si>
    <t>～</t>
  </si>
  <si>
    <t>万円　未満</t>
  </si>
  <si>
    <t>品　　　目</t>
  </si>
  <si>
    <t>作 付 面 積</t>
  </si>
  <si>
    <t>６.</t>
  </si>
  <si>
    <t>１</t>
  </si>
  <si>
    <t>９㎡</t>
  </si>
  <si>
    <t>Ⅹ</t>
  </si>
  <si>
    <t>産　業　分　類</t>
  </si>
  <si>
    <t>農　　　　　　家　　　　　　数</t>
  </si>
  <si>
    <t>従　業　者　数　（人）</t>
  </si>
  <si>
    <t>専 業 農 家</t>
  </si>
  <si>
    <t>合　計</t>
  </si>
  <si>
    <t>頭</t>
  </si>
  <si>
    <t>電子部品・デバイス・電子回路製造業</t>
  </si>
  <si>
    <t>業務用機械器具製造業</t>
  </si>
  <si>
    <t>生産用機械器具製造業</t>
  </si>
  <si>
    <t>はん用機械器具製造業</t>
  </si>
  <si>
    <t>…</t>
  </si>
  <si>
    <t>戸</t>
  </si>
  <si>
    <t>対前回増加数（人）</t>
  </si>
  <si>
    <t>対前回増加率（％）</t>
  </si>
  <si>
    <t>柿</t>
  </si>
  <si>
    <t>対前回増加数</t>
  </si>
  <si>
    <t>Ａ～Ｒ</t>
  </si>
  <si>
    <t>Ａ・Ｂ</t>
  </si>
  <si>
    <t>　Ｑ</t>
  </si>
  <si>
    <t>昭和59年以前</t>
  </si>
  <si>
    <t>事業所数</t>
  </si>
  <si>
    <t>従業者数</t>
  </si>
  <si>
    <t>不　　　詳</t>
  </si>
  <si>
    <t>1億円</t>
  </si>
  <si>
    <t>勤務が主</t>
  </si>
  <si>
    <t>農業以外の自営業が主</t>
  </si>
  <si>
    <t>主に家事・育児</t>
  </si>
  <si>
    <t>そ の 他</t>
  </si>
  <si>
    <t>15．販売農家の就業状態別世帯員数</t>
  </si>
  <si>
    <t>情報      通信業</t>
  </si>
  <si>
    <t>14．販売農家の年齢別農業経営者数</t>
  </si>
  <si>
    <t>85歳　　　以上</t>
  </si>
  <si>
    <t>100人以上</t>
  </si>
  <si>
    <t>24年</t>
  </si>
  <si>
    <t>22．産業分類別事業所数・従業者数及び製造品出荷額等</t>
  </si>
  <si>
    <t>事 業 所 数</t>
  </si>
  <si>
    <t>23．事業所数・従業者数及び製造品出荷額等の推移</t>
  </si>
  <si>
    <t>事業所数</t>
  </si>
  <si>
    <t>24．東京都の工業に占める本市の割合</t>
  </si>
  <si>
    <t>平成7～16年</t>
  </si>
  <si>
    <t>サービス業（複合サービス事業を含む）</t>
  </si>
  <si>
    <t>【事業】</t>
  </si>
  <si>
    <t>全体</t>
  </si>
  <si>
    <t>自営農業が主</t>
  </si>
  <si>
    <t>出 荷 額 等 (万円)　</t>
  </si>
  <si>
    <t>Ⅹ</t>
  </si>
  <si>
    <t>―</t>
  </si>
  <si>
    <t>印刷・同関連業</t>
  </si>
  <si>
    <t>サービス業
（他に分類されないもの）</t>
  </si>
  <si>
    <t>従業者数</t>
  </si>
  <si>
    <t>７</t>
  </si>
  <si>
    <t xml:space="preserve">各年２月１日現在　単位：戸 </t>
  </si>
  <si>
    <t>30アール　未　　満</t>
  </si>
  <si>
    <t>兼　業　農　家</t>
  </si>
  <si>
    <t xml:space="preserve">各年２月１日現在　単位：ａ </t>
  </si>
  <si>
    <t>15,185
(18,699)</t>
  </si>
  <si>
    <t>～</t>
  </si>
  <si>
    <t xml:space="preserve">頭 </t>
  </si>
  <si>
    <t xml:space="preserve">各年１月１日現在 </t>
  </si>
  <si>
    <t>キャベツ</t>
  </si>
  <si>
    <t>ウド</t>
  </si>
  <si>
    <t>ねぎ</t>
  </si>
  <si>
    <t>カリフラワー</t>
  </si>
  <si>
    <t>ブロッコリー</t>
  </si>
  <si>
    <t>ごぼう</t>
  </si>
  <si>
    <t>こかぶ</t>
  </si>
  <si>
    <t>インゲン</t>
  </si>
  <si>
    <t>トマト</t>
  </si>
  <si>
    <t>キュウリ</t>
  </si>
  <si>
    <t>ナス</t>
  </si>
  <si>
    <t>みかん</t>
  </si>
  <si>
    <t>リンゴ</t>
  </si>
  <si>
    <t>キウイフルーツ</t>
  </si>
  <si>
    <t>とうもろこし</t>
  </si>
  <si>
    <t>60.</t>
  </si>
  <si>
    <t>61.</t>
  </si>
  <si>
    <t>63.</t>
  </si>
  <si>
    <t>３.</t>
  </si>
  <si>
    <t>４.</t>
  </si>
  <si>
    <t>６.</t>
  </si>
  <si>
    <t>９.</t>
  </si>
  <si>
    <t>11.</t>
  </si>
  <si>
    <t>14.</t>
  </si>
  <si>
    <t>16.</t>
  </si>
  <si>
    <t>19.</t>
  </si>
  <si>
    <t>５.</t>
  </si>
  <si>
    <t>10.</t>
  </si>
  <si>
    <t>７.</t>
  </si>
  <si>
    <t>１</t>
  </si>
  <si>
    <t>…</t>
  </si>
  <si>
    <t>　資料：商業統計調査・以下同</t>
  </si>
  <si>
    <t>１千万円
未　　満</t>
  </si>
  <si>
    <t>１千万～
５千万円
未　　満</t>
  </si>
  <si>
    <t>５千万～
　１億円
未　　満</t>
  </si>
  <si>
    <t>５億～　
　10億円
未　　満</t>
  </si>
  <si>
    <t>10億～
　50億円
未　　満</t>
  </si>
  <si>
    <t>50 億 円
以　　上</t>
  </si>
  <si>
    <t>100万～
500万円
未満</t>
  </si>
  <si>
    <t>500万～
1千万円
未満</t>
  </si>
  <si>
    <t>1千万～
5千万円
未満</t>
  </si>
  <si>
    <t>50億円
以上</t>
  </si>
  <si>
    <t>100万円
未満</t>
  </si>
  <si>
    <t xml:space="preserve">年間販売額単位：百万円 </t>
  </si>
  <si>
    <t>１～</t>
  </si>
  <si>
    <t>10～</t>
  </si>
  <si>
    <t>20～</t>
  </si>
  <si>
    <t>30～</t>
  </si>
  <si>
    <t>50～</t>
  </si>
  <si>
    <t>100～</t>
  </si>
  <si>
    <t>500～</t>
  </si>
  <si>
    <t>1000㎡</t>
  </si>
  <si>
    <t>19㎡</t>
  </si>
  <si>
    <t>29㎡</t>
  </si>
  <si>
    <t>49㎡</t>
  </si>
  <si>
    <t>99㎡</t>
  </si>
  <si>
    <t>499㎡</t>
  </si>
  <si>
    <t>999㎡</t>
  </si>
  <si>
    <t>３～
４人</t>
  </si>
  <si>
    <t>２人
以下</t>
  </si>
  <si>
    <t>５～９人</t>
  </si>
  <si>
    <t>10～19人</t>
  </si>
  <si>
    <t>20～29人</t>
  </si>
  <si>
    <t>30～49人</t>
  </si>
  <si>
    <t>50～99人</t>
  </si>
  <si>
    <t>100人
以上</t>
  </si>
  <si>
    <t>　注：Ⅹは秘匿数字で合計に含まれる。</t>
  </si>
  <si>
    <t>　資料：工業統計調査・以下同</t>
  </si>
  <si>
    <t>　　注：記載の数値は、全て従業者４人以上の事業所についてである。以下同。</t>
  </si>
  <si>
    <t>　　　　Ⅹは秘匿数字で合計に含まれる。</t>
  </si>
  <si>
    <t>製造品出荷額等
      （百万円）</t>
  </si>
  <si>
    <t>―</t>
  </si>
  <si>
    <t>養　　　　　豚</t>
  </si>
  <si>
    <t>Ｒ</t>
  </si>
  <si>
    <t>Ａ～Ｓ</t>
  </si>
  <si>
    <t xml:space="preserve">― </t>
  </si>
  <si>
    <t xml:space="preserve">― </t>
  </si>
  <si>
    <t xml:space="preserve">― </t>
  </si>
  <si>
    <t xml:space="preserve">平成26年７月１日現在 </t>
  </si>
  <si>
    <t>26年</t>
  </si>
  <si>
    <t>平成21年</t>
  </si>
  <si>
    <t xml:space="preserve"> ― </t>
  </si>
  <si>
    <t xml:space="preserve"> ― </t>
  </si>
  <si>
    <t>Ａ～Ｒ</t>
  </si>
  <si>
    <t xml:space="preserve">― </t>
  </si>
  <si>
    <t xml:space="preserve">     ― </t>
  </si>
  <si>
    <t xml:space="preserve">　　 ― </t>
  </si>
  <si>
    <t>電気･ｶﾞｽ･
熱供給・
水道業</t>
  </si>
  <si>
    <t>Ｒ</t>
  </si>
  <si>
    <r>
      <t>サービス業　　　　　　　　　</t>
    </r>
    <r>
      <rPr>
        <sz val="10"/>
        <rFont val="ＭＳ 明朝"/>
        <family val="1"/>
      </rPr>
      <t>（他に分類されないもの）</t>
    </r>
  </si>
  <si>
    <t>　　　　　　　　者　　　　　　　　規　　　　　　　　模　　　　　　　　別</t>
  </si>
  <si>
    <t xml:space="preserve">従　　　　　　　　業 </t>
  </si>
  <si>
    <t>出向・派遣
従業者のみ
の事業所数</t>
  </si>
  <si>
    <t>総　　　　数</t>
  </si>
  <si>
    <t>開設</t>
  </si>
  <si>
    <t>時期別</t>
  </si>
  <si>
    <t>22</t>
  </si>
  <si>
    <t>27</t>
  </si>
  <si>
    <t>―</t>
  </si>
  <si>
    <t xml:space="preserve">平成27年２月１日現在　単位：戸 </t>
  </si>
  <si>
    <t xml:space="preserve">平成27年２月１日現在　単位：人 </t>
  </si>
  <si>
    <t xml:space="preserve">平成27年２月１日現在　単位：人 </t>
  </si>
  <si>
    <t>専 業 農 家</t>
  </si>
  <si>
    <t>農 業 が 主</t>
  </si>
  <si>
    <t>兼 業 が 主</t>
  </si>
  <si>
    <t>300ｱｰﾙ
以　上</t>
  </si>
  <si>
    <t>　　　以上または、一定の規模以上で農産物の生産を行う経営体。</t>
  </si>
  <si>
    <t>　　　の合計。</t>
  </si>
  <si>
    <t xml:space="preserve">― </t>
  </si>
  <si>
    <t>1億円
以上</t>
  </si>
  <si>
    <t>販売
なし</t>
  </si>
  <si>
    <t>30～
　39</t>
  </si>
  <si>
    <t>40～
　49</t>
  </si>
  <si>
    <t>50～
　54</t>
  </si>
  <si>
    <t>55～
　59</t>
  </si>
  <si>
    <t>60～
　64</t>
  </si>
  <si>
    <t>65～
　69</t>
  </si>
  <si>
    <t>70～
　74</t>
  </si>
  <si>
    <t>75～
　79</t>
  </si>
  <si>
    <t>80～
　84</t>
  </si>
  <si>
    <t>総　　数</t>
  </si>
  <si>
    <t>学　　生</t>
  </si>
  <si>
    <t>産　　業　　分　　類</t>
  </si>
  <si>
    <t>年　　　　　次</t>
  </si>
  <si>
    <t>事業所数</t>
  </si>
  <si>
    <r>
      <t xml:space="preserve"> 割　　 合（％）　　　　　　</t>
    </r>
    <r>
      <rPr>
        <sz val="10"/>
        <rFont val="ＭＳ 明朝"/>
        <family val="1"/>
      </rPr>
      <t>（武蔵村山市／東京都）</t>
    </r>
  </si>
  <si>
    <t>工　　　　　業</t>
  </si>
  <si>
    <t>年　間　　　　　販売額</t>
  </si>
  <si>
    <t>5千万～
　1億円
未満</t>
  </si>
  <si>
    <t>1億～
　5億円
  未満</t>
  </si>
  <si>
    <t>5億～
 10億円
　未満</t>
  </si>
  <si>
    <t>10億～
 50億円
  未満</t>
  </si>
  <si>
    <t>商店数</t>
  </si>
  <si>
    <t>従業者規模</t>
  </si>
  <si>
    <t>29</t>
  </si>
  <si>
    <t>30</t>
  </si>
  <si>
    <r>
      <t xml:space="preserve">ｻｰﾋﾞｽ業
</t>
    </r>
    <r>
      <rPr>
        <sz val="8"/>
        <rFont val="ＭＳ 明朝"/>
        <family val="1"/>
      </rPr>
      <t>他に分類されないもの</t>
    </r>
  </si>
  <si>
    <t>複合
ｻｰﾋﾞｽ事業</t>
  </si>
  <si>
    <t>４．産　　　業</t>
  </si>
  <si>
    <t>医療，福祉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</si>
  <si>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</si>
  <si>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</si>
  <si>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</si>
  <si>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</si>
  <si>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</si>
  <si>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</si>
  <si>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</si>
  <si>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</si>
  <si>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鉱業，採石業，砂利採取業</t>
  </si>
  <si>
    <t>金融業，保険業</t>
  </si>
  <si>
    <t>学術研究，
専門・技術サービス業</t>
  </si>
  <si>
    <t>生活関連サービス業，娯楽業</t>
  </si>
  <si>
    <t>運輸業，
郵便業</t>
  </si>
  <si>
    <t>卸売業，
小売業</t>
  </si>
  <si>
    <t>金融業，
保険業</t>
  </si>
  <si>
    <t>不動産業，
物品賃貸業</t>
  </si>
  <si>
    <t>学術研究，
専門・技術
ｻｰﾋﾞｽ業</t>
  </si>
  <si>
    <t>生活関連
ｻｰﾋﾞｽ業，
娯楽業</t>
  </si>
  <si>
    <t>教育，
学習支援業</t>
  </si>
  <si>
    <t>学術研究，専門・技術ｻｰﾋﾞｽ業</t>
  </si>
  <si>
    <t>運輸業，郵便業，情報通信業</t>
  </si>
  <si>
    <t>卸売業，小売業，宿泊業，飲食サービス業</t>
  </si>
  <si>
    <t>26.</t>
  </si>
  <si>
    <t>７.</t>
  </si>
  <si>
    <t>１億～ 　
　５億円
未　　満</t>
  </si>
  <si>
    <t>各種商品卸売業</t>
  </si>
  <si>
    <t>衣服卸売業</t>
  </si>
  <si>
    <t>身の回り品卸売業</t>
  </si>
  <si>
    <t>農畜産物・水産物卸売業</t>
  </si>
  <si>
    <t>食料・飲料卸売業</t>
  </si>
  <si>
    <t>建築材料卸売業</t>
  </si>
  <si>
    <t>化学製品卸売業</t>
  </si>
  <si>
    <t>石油・鉱物卸売業</t>
  </si>
  <si>
    <t>鉄鋼製品卸売業</t>
  </si>
  <si>
    <t>非鉄金属卸売業</t>
  </si>
  <si>
    <t>再生資源卸売業</t>
  </si>
  <si>
    <t>産業機械器具卸売業</t>
  </si>
  <si>
    <t>自動車卸売業</t>
  </si>
  <si>
    <t>電気機械器具卸売業</t>
  </si>
  <si>
    <t>その他の機械器具卸売業</t>
  </si>
  <si>
    <t>医薬品・化粧品等卸売業</t>
  </si>
  <si>
    <t>紙・紙製品卸売業</t>
  </si>
  <si>
    <t>他に分類されない卸売業</t>
  </si>
  <si>
    <t>家具・建具・じゅう器等
卸売業</t>
  </si>
  <si>
    <t>Ⅹ</t>
  </si>
  <si>
    <t>Ⅹ</t>
  </si>
  <si>
    <t>各種商品小売業</t>
  </si>
  <si>
    <t>呉服・服地・寝具小売業</t>
  </si>
  <si>
    <t>男子服小売業</t>
  </si>
  <si>
    <t>婦人・子供服小売業</t>
  </si>
  <si>
    <t>靴・履物小売業</t>
  </si>
  <si>
    <t>各種食料品小売業</t>
  </si>
  <si>
    <t>野菜・果実小売業</t>
  </si>
  <si>
    <t>食肉小売業</t>
  </si>
  <si>
    <t>鮮魚小売業</t>
  </si>
  <si>
    <t>酒小売業</t>
  </si>
  <si>
    <t>菓子・パン小売業</t>
  </si>
  <si>
    <t>その他の飲食料品小売業</t>
  </si>
  <si>
    <t>自動車小売業</t>
  </si>
  <si>
    <t>自転車小売業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</si>
  <si>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</si>
  <si>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</si>
  <si>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</si>
  <si>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</si>
  <si>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</si>
  <si>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写真機・時計・眼鏡小売業</t>
  </si>
  <si>
    <t>他に分類されない小売業</t>
  </si>
  <si>
    <t>自動販売機による小売業</t>
  </si>
  <si>
    <t>その他の無店舗小売業</t>
  </si>
  <si>
    <t>その他の織物・衣服・
身の回り品小売業</t>
  </si>
  <si>
    <t>家具・建具・畳小売業</t>
  </si>
  <si>
    <r>
      <t xml:space="preserve">機械器具小売業
</t>
    </r>
    <r>
      <rPr>
        <sz val="9"/>
        <rFont val="ＭＳ 明朝"/>
        <family val="1"/>
      </rPr>
      <t>（自動車，自転車を除く）</t>
    </r>
  </si>
  <si>
    <t>スポーツ用品・がん具・
娯楽用品・楽器小売業</t>
  </si>
  <si>
    <t>―</t>
  </si>
  <si>
    <t>通信販売・訪問販売小売業</t>
  </si>
  <si>
    <t>学術研究，専門・技術サービス業</t>
  </si>
  <si>
    <t>サービス業(他に分類されないもの)</t>
  </si>
  <si>
    <t>宿泊業，
飲食サー
ビス業</t>
  </si>
  <si>
    <t xml:space="preserve">平成28年６月１日現在 </t>
  </si>
  <si>
    <t>全産業（Ｓ公務を除く）</t>
  </si>
  <si>
    <t>事業所数</t>
  </si>
  <si>
    <t>28年</t>
  </si>
  <si>
    <t>全産業（公務を除く）</t>
  </si>
  <si>
    <t>Ａ～Ｒ</t>
  </si>
  <si>
    <t>―</t>
  </si>
  <si>
    <t>対前回増加率（％）</t>
  </si>
  <si>
    <t>注：平成21年・26年は経済センサス基礎調査。</t>
  </si>
  <si>
    <t>　資料：経済センサス－活動調査及び新産業分類による分類・以下同</t>
  </si>
  <si>
    <r>
      <t>２．全産業に占める割合</t>
    </r>
    <r>
      <rPr>
        <sz val="11"/>
        <rFont val="ＭＳ 明朝"/>
        <family val="1"/>
      </rPr>
      <t>（平成28年６月１日現在）</t>
    </r>
  </si>
  <si>
    <t>24</t>
  </si>
  <si>
    <t>25</t>
  </si>
  <si>
    <t>26</t>
  </si>
  <si>
    <t>Ａ～Ｒ</t>
  </si>
  <si>
    <t>Ａ・Ｂ</t>
  </si>
  <si>
    <t>Ａ・Ｒ</t>
  </si>
  <si>
    <t>　　　また、平成27年は経済センサス-活動調査の実施に伴い中止。</t>
  </si>
  <si>
    <t>Ｘ</t>
  </si>
  <si>
    <t xml:space="preserve">― </t>
  </si>
  <si>
    <t>平成17～26年</t>
  </si>
  <si>
    <t>平成27・28年</t>
  </si>
  <si>
    <t xml:space="preserve">― </t>
  </si>
  <si>
    <t xml:space="preserve">― </t>
  </si>
  <si>
    <t>　注：平成17年については販売農家のみの集計数値で、（　）内は総農家の経営耕地面積</t>
  </si>
  <si>
    <t>　　　平成22年以降については、農業経営体の集計数値。農業経営体とは、経営耕地30ａ</t>
  </si>
  <si>
    <t>13．販売農家の農作物販売金額規模別農家数</t>
  </si>
  <si>
    <t>　資料：農林業センサス・以下同</t>
  </si>
  <si>
    <t xml:space="preserve">平成28年６月１日現在　単位：人 </t>
  </si>
  <si>
    <t>３．産業大分類別事業所数の推移―民営―</t>
  </si>
  <si>
    <t>４．産業大分類別従業者数の推移―民営―</t>
  </si>
  <si>
    <t>５．産業大分類別、経営組織別事業所数及び従業者数―民営―</t>
  </si>
  <si>
    <t>６．町丁字別、産業大分類別事業所数―民営―</t>
  </si>
  <si>
    <t>７．町丁字別、産業大分類別従業者数</t>
  </si>
  <si>
    <t>８．産業大分類別、従業者（総数）規模別事業所数及び従業者数</t>
  </si>
  <si>
    <t>９．産業大分類別、開設時期別事業所数及び従業者数－民営－</t>
  </si>
  <si>
    <t>　注：「不詳」は売場面積の調査を行っていない牛乳小売業（宅配専門）、自動車(新車・</t>
  </si>
  <si>
    <t>　　　中古）小売業、建具小売業、畳小売業、ガソリンスタンド、新聞小売業（宅配専門）</t>
  </si>
  <si>
    <t>　　　の事業所、並びに店頭販売のない訪問販売、通信・カタログ販売、インターネット</t>
  </si>
  <si>
    <t>　　　販売等の事業所を集計した。</t>
  </si>
  <si>
    <r>
      <t xml:space="preserve">従業者数
</t>
    </r>
    <r>
      <rPr>
        <sz val="9"/>
        <rFont val="ＭＳ 明朝"/>
        <family val="1"/>
      </rPr>
      <t>　 (人)</t>
    </r>
  </si>
  <si>
    <r>
      <t>年　間　　販売額　</t>
    </r>
    <r>
      <rPr>
        <sz val="9"/>
        <rFont val="ＭＳ 明朝"/>
        <family val="1"/>
      </rPr>
      <t>(百万円)</t>
    </r>
  </si>
  <si>
    <r>
      <t xml:space="preserve">繊維品卸売業
</t>
    </r>
    <r>
      <rPr>
        <sz val="9"/>
        <rFont val="ＭＳ 明朝"/>
        <family val="1"/>
      </rPr>
      <t>（衣服，身の回り品を除く）</t>
    </r>
  </si>
  <si>
    <t>28</t>
  </si>
  <si>
    <t>31</t>
  </si>
  <si>
    <t>令和</t>
  </si>
  <si>
    <t>―</t>
  </si>
  <si>
    <t>合計</t>
  </si>
  <si>
    <t>　　注：飲食店調査は平成４年以降廃止。</t>
  </si>
  <si>
    <t xml:space="preserve">各年６月１日現在 </t>
  </si>
  <si>
    <t xml:space="preserve">令和２年１月～令和２年12月　単位：ａ </t>
  </si>
  <si>
    <t xml:space="preserve">令和元年６月１日現在 </t>
  </si>
  <si>
    <t xml:space="preserve">令和元年６月１日現在 </t>
  </si>
  <si>
    <t>元</t>
  </si>
  <si>
    <t>令　和</t>
  </si>
  <si>
    <t>　 注：令和元年経済センサス－基礎調査の統計結果については、調査内容等の変更が</t>
  </si>
  <si>
    <t>あり、詳細な情報がない。</t>
  </si>
  <si>
    <t>注：平成29年工業統計調査において調査日が12月31日から６月１日に変更となっている。</t>
  </si>
  <si>
    <t>区分</t>
  </si>
  <si>
    <t>総数</t>
  </si>
  <si>
    <t>（平成30年１月～12月）</t>
  </si>
  <si>
    <t>―</t>
  </si>
  <si>
    <t>　資料：産業観光課</t>
  </si>
  <si>
    <t>ぶどう</t>
  </si>
  <si>
    <t>ブルーベリー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</si>
</sst>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#,##0_);[Red]\(#,##0\)"/>
    <numFmt numFmtId="180" formatCode="#,##0.0_);[Red]\(#,##0.0\)"/>
    <numFmt numFmtId="181" formatCode="###,###,##0;&quot;-&quot;##,###,##0"/>
    <numFmt numFmtId="182" formatCode="\ ###,###,##0;&quot;-&quot;###,###,##0"/>
    <numFmt numFmtId="183" formatCode="0.0_ "/>
    <numFmt numFmtId="184" formatCode="0.0%"/>
    <numFmt numFmtId="185" formatCode="#,##0;&quot;△ &quot;#,##0"/>
    <numFmt numFmtId="186" formatCode="#,##0.0;&quot;△ &quot;#,##0.0"/>
    <numFmt numFmtId="187" formatCode="0.0;&quot;△ &quot;0.0"/>
    <numFmt numFmtId="188" formatCode="0_);[Red]\(0\)"/>
    <numFmt numFmtId="189" formatCode="0;[Red]0"/>
    <numFmt numFmtId="190" formatCode="0;&quot;△ &quot;0"/>
    <numFmt numFmtId="191" formatCode="#,##0;[Red]#,##0"/>
    <numFmt numFmtId="192" formatCode="[&lt;=999]000;[&lt;=9999]000\-00;000\-0000"/>
    <numFmt numFmtId="193" formatCode="0_);\(0\)"/>
    <numFmt numFmtId="194" formatCode="#,##0.0;[Red]\-#,##0.0"/>
    <numFmt numFmtId="195" formatCode="#,##0.00_);[Red]\(#,##0.00\)"/>
    <numFmt numFmtId="196" formatCode="#,##0.000_);[Red]\(#,##0.000\)"/>
    <numFmt numFmtId="197" formatCode="[DBNum3][$-411]0"/>
    <numFmt numFmtId="198" formatCode="&quot;¥&quot;#,##0_);[Red]\(&quot;¥&quot;#,##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8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0"/>
      <color indexed="8"/>
      <name val="ＭＳ Ｐゴシック"/>
      <family val="3"/>
    </font>
    <font>
      <sz val="10.5"/>
      <name val="ＭＳ 明朝"/>
      <family val="1"/>
    </font>
    <font>
      <b/>
      <sz val="36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2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9" fontId="51" fillId="0" borderId="10" xfId="0" applyNumberFormat="1" applyFont="1" applyBorder="1" applyAlignment="1">
      <alignment horizontal="right" vertical="center" indent="1"/>
    </xf>
    <xf numFmtId="180" fontId="7" fillId="0" borderId="11" xfId="0" applyNumberFormat="1" applyFont="1" applyBorder="1" applyAlignment="1">
      <alignment horizontal="right" vertical="center" wrapText="1" indent="1"/>
    </xf>
    <xf numFmtId="179" fontId="7" fillId="0" borderId="10" xfId="0" applyNumberFormat="1" applyFont="1" applyBorder="1" applyAlignment="1">
      <alignment horizontal="right" vertical="center" indent="1"/>
    </xf>
    <xf numFmtId="0" fontId="9" fillId="0" borderId="0" xfId="0" applyFont="1" applyAlignment="1">
      <alignment vertical="center"/>
    </xf>
    <xf numFmtId="180" fontId="7" fillId="0" borderId="12" xfId="0" applyNumberFormat="1" applyFont="1" applyBorder="1" applyAlignment="1">
      <alignment horizontal="right" vertical="center" indent="1"/>
    </xf>
    <xf numFmtId="0" fontId="7" fillId="0" borderId="13" xfId="0" applyFont="1" applyBorder="1" applyAlignment="1">
      <alignment horizontal="center" vertical="center" wrapText="1"/>
    </xf>
    <xf numFmtId="179" fontId="7" fillId="0" borderId="14" xfId="0" applyNumberFormat="1" applyFont="1" applyBorder="1" applyAlignment="1">
      <alignment horizontal="right" vertical="center" wrapText="1" indent="1"/>
    </xf>
    <xf numFmtId="179" fontId="51" fillId="0" borderId="14" xfId="0" applyNumberFormat="1" applyFont="1" applyBorder="1" applyAlignment="1">
      <alignment horizontal="right" vertical="center" wrapText="1" indent="1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horizontal="right" vertical="top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7" fillId="0" borderId="22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7" fillId="0" borderId="0" xfId="0" applyFont="1" applyAlignment="1">
      <alignment/>
    </xf>
    <xf numFmtId="3" fontId="7" fillId="0" borderId="23" xfId="0" applyNumberFormat="1" applyFont="1" applyBorder="1" applyAlignment="1">
      <alignment horizontal="center" vertical="center" wrapText="1"/>
    </xf>
    <xf numFmtId="179" fontId="7" fillId="0" borderId="0" xfId="0" applyNumberFormat="1" applyFont="1" applyBorder="1" applyAlignment="1">
      <alignment horizontal="right" vertical="center" indent="1"/>
    </xf>
    <xf numFmtId="179" fontId="51" fillId="0" borderId="0" xfId="0" applyNumberFormat="1" applyFont="1" applyBorder="1" applyAlignment="1">
      <alignment horizontal="right" vertical="center" indent="1"/>
    </xf>
    <xf numFmtId="0" fontId="51" fillId="0" borderId="22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38" fontId="7" fillId="0" borderId="25" xfId="49" applyFont="1" applyFill="1" applyBorder="1" applyAlignment="1" applyProtection="1">
      <alignment horizontal="right" vertical="center"/>
      <protection locked="0"/>
    </xf>
    <xf numFmtId="38" fontId="7" fillId="0" borderId="26" xfId="49" applyFont="1" applyFill="1" applyBorder="1" applyAlignment="1" applyProtection="1">
      <alignment horizontal="right" vertical="center"/>
      <protection locked="0"/>
    </xf>
    <xf numFmtId="38" fontId="7" fillId="0" borderId="27" xfId="49" applyFont="1" applyFill="1" applyBorder="1" applyAlignment="1" applyProtection="1">
      <alignment horizontal="right" vertical="center"/>
      <protection locked="0"/>
    </xf>
    <xf numFmtId="185" fontId="7" fillId="0" borderId="26" xfId="0" applyNumberFormat="1" applyFont="1" applyFill="1" applyBorder="1" applyAlignment="1">
      <alignment horizontal="right" vertical="center"/>
    </xf>
    <xf numFmtId="187" fontId="7" fillId="0" borderId="25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179" fontId="7" fillId="0" borderId="29" xfId="0" applyNumberFormat="1" applyFont="1" applyFill="1" applyBorder="1" applyAlignment="1">
      <alignment horizontal="right" vertical="center" indent="1"/>
    </xf>
    <xf numFmtId="179" fontId="7" fillId="0" borderId="30" xfId="0" applyNumberFormat="1" applyFont="1" applyFill="1" applyBorder="1" applyAlignment="1">
      <alignment horizontal="right" vertical="center" indent="1"/>
    </xf>
    <xf numFmtId="179" fontId="7" fillId="0" borderId="31" xfId="0" applyNumberFormat="1" applyFont="1" applyFill="1" applyBorder="1" applyAlignment="1">
      <alignment horizontal="right" vertical="center" wrapText="1" indent="1"/>
    </xf>
    <xf numFmtId="179" fontId="7" fillId="0" borderId="32" xfId="0" applyNumberFormat="1" applyFont="1" applyBorder="1" applyAlignment="1">
      <alignment horizontal="right" vertical="center" indent="1"/>
    </xf>
    <xf numFmtId="179" fontId="7" fillId="0" borderId="33" xfId="0" applyNumberFormat="1" applyFont="1" applyBorder="1" applyAlignment="1">
      <alignment horizontal="right" vertical="center" indent="1"/>
    </xf>
    <xf numFmtId="179" fontId="7" fillId="0" borderId="34" xfId="0" applyNumberFormat="1" applyFont="1" applyBorder="1" applyAlignment="1">
      <alignment horizontal="right" vertical="center" wrapText="1" indent="1"/>
    </xf>
    <xf numFmtId="180" fontId="7" fillId="0" borderId="35" xfId="0" applyNumberFormat="1" applyFont="1" applyBorder="1" applyAlignment="1">
      <alignment horizontal="right" vertical="center" indent="1"/>
    </xf>
    <xf numFmtId="0" fontId="7" fillId="0" borderId="28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right" vertical="top"/>
    </xf>
    <xf numFmtId="3" fontId="7" fillId="0" borderId="23" xfId="0" applyNumberFormat="1" applyFont="1" applyFill="1" applyBorder="1" applyAlignment="1">
      <alignment horizontal="right" vertical="center" indent="1"/>
    </xf>
    <xf numFmtId="179" fontId="7" fillId="0" borderId="36" xfId="0" applyNumberFormat="1" applyFont="1" applyFill="1" applyBorder="1" applyAlignment="1">
      <alignment horizontal="right" vertical="center" indent="1"/>
    </xf>
    <xf numFmtId="179" fontId="7" fillId="0" borderId="26" xfId="0" applyNumberFormat="1" applyFont="1" applyFill="1" applyBorder="1" applyAlignment="1">
      <alignment horizontal="right" vertical="center" indent="1"/>
    </xf>
    <xf numFmtId="3" fontId="7" fillId="0" borderId="22" xfId="0" applyNumberFormat="1" applyFont="1" applyFill="1" applyBorder="1" applyAlignment="1">
      <alignment horizontal="right" vertical="center" indent="1"/>
    </xf>
    <xf numFmtId="179" fontId="7" fillId="0" borderId="16" xfId="0" applyNumberFormat="1" applyFont="1" applyFill="1" applyBorder="1" applyAlignment="1">
      <alignment horizontal="right" vertical="center" indent="1"/>
    </xf>
    <xf numFmtId="179" fontId="7" fillId="0" borderId="37" xfId="0" applyNumberFormat="1" applyFont="1" applyFill="1" applyBorder="1" applyAlignment="1">
      <alignment horizontal="right" vertical="center" indent="1"/>
    </xf>
    <xf numFmtId="179" fontId="7" fillId="0" borderId="38" xfId="0" applyNumberFormat="1" applyFont="1" applyFill="1" applyBorder="1" applyAlignment="1">
      <alignment horizontal="right" vertical="center" indent="1"/>
    </xf>
    <xf numFmtId="3" fontId="7" fillId="0" borderId="24" xfId="0" applyNumberFormat="1" applyFont="1" applyFill="1" applyBorder="1" applyAlignment="1">
      <alignment horizontal="right" vertical="center" indent="1"/>
    </xf>
    <xf numFmtId="0" fontId="7" fillId="0" borderId="39" xfId="0" applyFont="1" applyBorder="1" applyAlignment="1">
      <alignment horizontal="distributed" vertical="center" wrapText="1" indent="1"/>
    </xf>
    <xf numFmtId="0" fontId="7" fillId="0" borderId="40" xfId="0" applyFont="1" applyBorder="1" applyAlignment="1">
      <alignment horizontal="distributed" vertical="center" wrapText="1" indent="1"/>
    </xf>
    <xf numFmtId="0" fontId="7" fillId="0" borderId="41" xfId="0" applyFont="1" applyBorder="1" applyAlignment="1">
      <alignment horizontal="distributed" vertical="center" indent="1"/>
    </xf>
    <xf numFmtId="0" fontId="7" fillId="0" borderId="40" xfId="0" applyFont="1" applyBorder="1" applyAlignment="1">
      <alignment horizontal="distributed" vertical="center" indent="1"/>
    </xf>
    <xf numFmtId="38" fontId="7" fillId="0" borderId="42" xfId="49" applyFont="1" applyFill="1" applyBorder="1" applyAlignment="1" applyProtection="1">
      <alignment horizontal="right" vertical="center"/>
      <protection locked="0"/>
    </xf>
    <xf numFmtId="38" fontId="7" fillId="0" borderId="10" xfId="49" applyFont="1" applyFill="1" applyBorder="1" applyAlignment="1" applyProtection="1">
      <alignment horizontal="right" vertical="center"/>
      <protection locked="0"/>
    </xf>
    <xf numFmtId="0" fontId="7" fillId="0" borderId="26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85" fontId="7" fillId="0" borderId="43" xfId="0" applyNumberFormat="1" applyFont="1" applyFill="1" applyBorder="1" applyAlignment="1">
      <alignment horizontal="right" vertical="center"/>
    </xf>
    <xf numFmtId="185" fontId="7" fillId="0" borderId="44" xfId="0" applyNumberFormat="1" applyFont="1" applyFill="1" applyBorder="1" applyAlignment="1">
      <alignment horizontal="right" vertical="center"/>
    </xf>
    <xf numFmtId="185" fontId="7" fillId="0" borderId="45" xfId="0" applyNumberFormat="1" applyFont="1" applyFill="1" applyBorder="1" applyAlignment="1">
      <alignment horizontal="right" vertical="center"/>
    </xf>
    <xf numFmtId="38" fontId="7" fillId="0" borderId="26" xfId="49" applyFont="1" applyFill="1" applyBorder="1" applyAlignment="1">
      <alignment horizontal="right" vertical="center"/>
    </xf>
    <xf numFmtId="0" fontId="7" fillId="0" borderId="38" xfId="0" applyFont="1" applyFill="1" applyBorder="1" applyAlignment="1">
      <alignment vertical="center"/>
    </xf>
    <xf numFmtId="0" fontId="7" fillId="0" borderId="46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 shrinkToFit="1"/>
    </xf>
    <xf numFmtId="38" fontId="7" fillId="13" borderId="0" xfId="49" applyFont="1" applyFill="1" applyAlignment="1">
      <alignment vertical="center"/>
    </xf>
    <xf numFmtId="38" fontId="7" fillId="0" borderId="0" xfId="49" applyFont="1" applyAlignment="1">
      <alignment vertical="center"/>
    </xf>
    <xf numFmtId="0" fontId="7" fillId="0" borderId="47" xfId="0" applyFont="1" applyBorder="1" applyAlignment="1">
      <alignment vertical="center" shrinkToFit="1"/>
    </xf>
    <xf numFmtId="0" fontId="7" fillId="0" borderId="47" xfId="0" applyFont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187" fontId="7" fillId="0" borderId="38" xfId="0" applyNumberFormat="1" applyFont="1" applyFill="1" applyBorder="1" applyAlignment="1">
      <alignment horizontal="right" vertical="center"/>
    </xf>
    <xf numFmtId="187" fontId="7" fillId="0" borderId="26" xfId="0" applyNumberFormat="1" applyFont="1" applyFill="1" applyBorder="1" applyAlignment="1">
      <alignment horizontal="right" vertical="center"/>
    </xf>
    <xf numFmtId="185" fontId="7" fillId="0" borderId="0" xfId="49" applyNumberFormat="1" applyFont="1" applyFill="1" applyBorder="1" applyAlignment="1">
      <alignment horizontal="right" vertical="center"/>
    </xf>
    <xf numFmtId="185" fontId="7" fillId="0" borderId="19" xfId="49" applyNumberFormat="1" applyFont="1" applyFill="1" applyBorder="1" applyAlignment="1">
      <alignment horizontal="right" vertical="center"/>
    </xf>
    <xf numFmtId="185" fontId="7" fillId="0" borderId="28" xfId="49" applyNumberFormat="1" applyFont="1" applyFill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179" fontId="51" fillId="0" borderId="48" xfId="0" applyNumberFormat="1" applyFont="1" applyBorder="1" applyAlignment="1">
      <alignment horizontal="right" vertical="center" wrapText="1" indent="1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right" vertical="top"/>
    </xf>
    <xf numFmtId="0" fontId="6" fillId="0" borderId="0" xfId="0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9" fontId="7" fillId="0" borderId="28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48" xfId="0" applyNumberFormat="1" applyFont="1" applyFill="1" applyBorder="1" applyAlignment="1">
      <alignment horizontal="right" vertical="center"/>
    </xf>
    <xf numFmtId="179" fontId="7" fillId="0" borderId="14" xfId="0" applyNumberFormat="1" applyFont="1" applyFill="1" applyBorder="1" applyAlignment="1">
      <alignment horizontal="right" vertical="center"/>
    </xf>
    <xf numFmtId="179" fontId="7" fillId="0" borderId="50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/>
    </xf>
    <xf numFmtId="179" fontId="7" fillId="0" borderId="44" xfId="0" applyNumberFormat="1" applyFont="1" applyFill="1" applyBorder="1" applyAlignment="1">
      <alignment horizontal="right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 indent="1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distributed" vertical="center" indent="1"/>
    </xf>
    <xf numFmtId="176" fontId="7" fillId="0" borderId="50" xfId="0" applyNumberFormat="1" applyFont="1" applyFill="1" applyBorder="1" applyAlignment="1">
      <alignment horizontal="right" vertical="center" indent="2"/>
    </xf>
    <xf numFmtId="176" fontId="7" fillId="0" borderId="14" xfId="0" applyNumberFormat="1" applyFont="1" applyFill="1" applyBorder="1" applyAlignment="1">
      <alignment horizontal="right" vertical="center" indent="2"/>
    </xf>
    <xf numFmtId="0" fontId="7" fillId="0" borderId="17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distributed" vertical="center" indent="1"/>
    </xf>
    <xf numFmtId="176" fontId="7" fillId="0" borderId="44" xfId="0" applyNumberFormat="1" applyFont="1" applyFill="1" applyBorder="1" applyAlignment="1">
      <alignment horizontal="right" vertical="center" indent="2"/>
    </xf>
    <xf numFmtId="176" fontId="7" fillId="0" borderId="48" xfId="0" applyNumberFormat="1" applyFont="1" applyFill="1" applyBorder="1" applyAlignment="1">
      <alignment horizontal="right" vertical="center" indent="2"/>
    </xf>
    <xf numFmtId="0" fontId="7" fillId="0" borderId="41" xfId="0" applyFont="1" applyFill="1" applyBorder="1" applyAlignment="1">
      <alignment horizontal="distributed" vertical="center" shrinkToFit="1"/>
    </xf>
    <xf numFmtId="0" fontId="7" fillId="0" borderId="51" xfId="0" applyFont="1" applyFill="1" applyBorder="1" applyAlignment="1">
      <alignment horizontal="distributed" vertical="center" shrinkToFit="1"/>
    </xf>
    <xf numFmtId="0" fontId="7" fillId="0" borderId="49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distributed" vertical="center" wrapText="1" indent="1"/>
    </xf>
    <xf numFmtId="176" fontId="7" fillId="0" borderId="41" xfId="0" applyNumberFormat="1" applyFont="1" applyFill="1" applyBorder="1" applyAlignment="1">
      <alignment horizontal="right" vertical="center" indent="2"/>
    </xf>
    <xf numFmtId="176" fontId="7" fillId="0" borderId="51" xfId="0" applyNumberFormat="1" applyFont="1" applyFill="1" applyBorder="1" applyAlignment="1">
      <alignment horizontal="right" vertical="center" indent="2"/>
    </xf>
    <xf numFmtId="38" fontId="7" fillId="0" borderId="51" xfId="49" applyFont="1" applyFill="1" applyBorder="1" applyAlignment="1" applyProtection="1">
      <alignment horizontal="right" vertical="center"/>
      <protection locked="0"/>
    </xf>
    <xf numFmtId="185" fontId="7" fillId="0" borderId="0" xfId="0" applyNumberFormat="1" applyFont="1" applyFill="1" applyBorder="1" applyAlignment="1">
      <alignment horizontal="right" vertical="center"/>
    </xf>
    <xf numFmtId="38" fontId="7" fillId="0" borderId="14" xfId="49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185" fontId="7" fillId="0" borderId="28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 indent="2"/>
    </xf>
    <xf numFmtId="0" fontId="7" fillId="0" borderId="0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distributed" vertical="center" indent="1"/>
    </xf>
    <xf numFmtId="187" fontId="7" fillId="0" borderId="49" xfId="0" applyNumberFormat="1" applyFont="1" applyFill="1" applyBorder="1" applyAlignment="1">
      <alignment horizontal="right" vertical="center"/>
    </xf>
    <xf numFmtId="187" fontId="7" fillId="0" borderId="25" xfId="0" applyNumberFormat="1" applyFont="1" applyFill="1" applyBorder="1" applyAlignment="1">
      <alignment horizontal="right" vertical="center"/>
    </xf>
    <xf numFmtId="187" fontId="7" fillId="0" borderId="51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187" fontId="7" fillId="0" borderId="16" xfId="0" applyNumberFormat="1" applyFont="1" applyFill="1" applyBorder="1" applyAlignment="1">
      <alignment horizontal="right" vertical="center"/>
    </xf>
    <xf numFmtId="187" fontId="7" fillId="0" borderId="26" xfId="0" applyNumberFormat="1" applyFont="1" applyFill="1" applyBorder="1" applyAlignment="1">
      <alignment horizontal="right" vertical="center"/>
    </xf>
    <xf numFmtId="187" fontId="7" fillId="0" borderId="14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87" fontId="7" fillId="0" borderId="0" xfId="0" applyNumberFormat="1" applyFont="1" applyFill="1" applyBorder="1" applyAlignment="1">
      <alignment horizontal="right" vertical="center"/>
    </xf>
    <xf numFmtId="187" fontId="7" fillId="0" borderId="0" xfId="0" applyNumberFormat="1" applyFont="1" applyFill="1" applyBorder="1" applyAlignment="1">
      <alignment horizontal="right" vertical="center"/>
    </xf>
    <xf numFmtId="0" fontId="7" fillId="0" borderId="50" xfId="0" applyFont="1" applyFill="1" applyBorder="1" applyAlignment="1">
      <alignment vertical="center"/>
    </xf>
    <xf numFmtId="0" fontId="7" fillId="0" borderId="50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187" fontId="7" fillId="0" borderId="17" xfId="0" applyNumberFormat="1" applyFont="1" applyFill="1" applyBorder="1" applyAlignment="1">
      <alignment horizontal="right" vertical="center"/>
    </xf>
    <xf numFmtId="187" fontId="7" fillId="0" borderId="38" xfId="0" applyNumberFormat="1" applyFont="1" applyFill="1" applyBorder="1" applyAlignment="1">
      <alignment horizontal="right" vertical="center"/>
    </xf>
    <xf numFmtId="187" fontId="7" fillId="0" borderId="48" xfId="0" applyNumberFormat="1" applyFont="1" applyFill="1" applyBorder="1" applyAlignment="1">
      <alignment horizontal="right" vertical="center"/>
    </xf>
    <xf numFmtId="185" fontId="7" fillId="0" borderId="51" xfId="49" applyNumberFormat="1" applyFont="1" applyFill="1" applyBorder="1" applyAlignment="1">
      <alignment horizontal="right" vertical="center"/>
    </xf>
    <xf numFmtId="187" fontId="7" fillId="0" borderId="51" xfId="0" applyNumberFormat="1" applyFont="1" applyFill="1" applyBorder="1" applyAlignment="1">
      <alignment horizontal="right" vertical="center"/>
    </xf>
    <xf numFmtId="185" fontId="7" fillId="0" borderId="14" xfId="49" applyNumberFormat="1" applyFont="1" applyFill="1" applyBorder="1" applyAlignment="1">
      <alignment horizontal="right" vertical="center"/>
    </xf>
    <xf numFmtId="187" fontId="7" fillId="0" borderId="14" xfId="0" applyNumberFormat="1" applyFont="1" applyFill="1" applyBorder="1" applyAlignment="1">
      <alignment horizontal="right" vertical="center"/>
    </xf>
    <xf numFmtId="185" fontId="7" fillId="0" borderId="48" xfId="49" applyNumberFormat="1" applyFont="1" applyFill="1" applyBorder="1" applyAlignment="1">
      <alignment horizontal="right" vertical="center"/>
    </xf>
    <xf numFmtId="187" fontId="7" fillId="0" borderId="48" xfId="0" applyNumberFormat="1" applyFont="1" applyFill="1" applyBorder="1" applyAlignment="1">
      <alignment horizontal="right" vertical="center"/>
    </xf>
    <xf numFmtId="185" fontId="7" fillId="0" borderId="50" xfId="0" applyNumberFormat="1" applyFont="1" applyFill="1" applyBorder="1" applyAlignment="1">
      <alignment horizontal="right" vertical="center"/>
    </xf>
    <xf numFmtId="185" fontId="7" fillId="0" borderId="25" xfId="0" applyNumberFormat="1" applyFont="1" applyFill="1" applyBorder="1" applyAlignment="1">
      <alignment horizontal="right" vertical="center"/>
    </xf>
    <xf numFmtId="185" fontId="7" fillId="0" borderId="42" xfId="0" applyNumberFormat="1" applyFont="1" applyFill="1" applyBorder="1" applyAlignment="1">
      <alignment horizontal="right" vertical="center"/>
    </xf>
    <xf numFmtId="185" fontId="7" fillId="0" borderId="41" xfId="49" applyNumberFormat="1" applyFont="1" applyFill="1" applyBorder="1" applyAlignment="1">
      <alignment horizontal="right" vertical="center"/>
    </xf>
    <xf numFmtId="187" fontId="7" fillId="0" borderId="52" xfId="0" applyNumberFormat="1" applyFont="1" applyFill="1" applyBorder="1" applyAlignment="1">
      <alignment horizontal="right" vertical="center"/>
    </xf>
    <xf numFmtId="185" fontId="7" fillId="0" borderId="10" xfId="0" applyNumberFormat="1" applyFont="1" applyFill="1" applyBorder="1" applyAlignment="1">
      <alignment horizontal="right" vertical="center"/>
    </xf>
    <xf numFmtId="185" fontId="7" fillId="0" borderId="50" xfId="49" applyNumberFormat="1" applyFont="1" applyFill="1" applyBorder="1" applyAlignment="1">
      <alignment horizontal="right" vertical="center"/>
    </xf>
    <xf numFmtId="38" fontId="7" fillId="0" borderId="50" xfId="49" applyFont="1" applyFill="1" applyBorder="1" applyAlignment="1">
      <alignment horizontal="right" vertical="center"/>
    </xf>
    <xf numFmtId="38" fontId="7" fillId="0" borderId="10" xfId="49" applyFont="1" applyFill="1" applyBorder="1" applyAlignment="1">
      <alignment horizontal="right" vertical="center"/>
    </xf>
    <xf numFmtId="38" fontId="7" fillId="0" borderId="50" xfId="49" applyFont="1" applyFill="1" applyBorder="1" applyAlignment="1">
      <alignment vertical="center"/>
    </xf>
    <xf numFmtId="38" fontId="7" fillId="0" borderId="26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44" xfId="49" applyFont="1" applyFill="1" applyBorder="1" applyAlignment="1">
      <alignment vertical="center"/>
    </xf>
    <xf numFmtId="38" fontId="7" fillId="0" borderId="38" xfId="49" applyFont="1" applyFill="1" applyBorder="1" applyAlignment="1">
      <alignment vertical="center"/>
    </xf>
    <xf numFmtId="38" fontId="7" fillId="0" borderId="46" xfId="49" applyFont="1" applyFill="1" applyBorder="1" applyAlignment="1">
      <alignment vertical="center"/>
    </xf>
    <xf numFmtId="185" fontId="7" fillId="0" borderId="44" xfId="49" applyNumberFormat="1" applyFont="1" applyFill="1" applyBorder="1" applyAlignment="1">
      <alignment horizontal="right" vertical="center"/>
    </xf>
    <xf numFmtId="187" fontId="7" fillId="0" borderId="28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7" fillId="0" borderId="41" xfId="0" applyFont="1" applyFill="1" applyBorder="1" applyAlignment="1">
      <alignment horizontal="right" vertical="center"/>
    </xf>
    <xf numFmtId="0" fontId="7" fillId="0" borderId="51" xfId="0" applyFont="1" applyFill="1" applyBorder="1" applyAlignment="1">
      <alignment horizontal="right" vertical="center"/>
    </xf>
    <xf numFmtId="176" fontId="7" fillId="0" borderId="50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 indent="1" shrinkToFit="1"/>
    </xf>
    <xf numFmtId="0" fontId="7" fillId="0" borderId="0" xfId="0" applyFont="1" applyFill="1" applyBorder="1" applyAlignment="1">
      <alignment horizontal="distributed" vertical="center" wrapText="1" indent="1"/>
    </xf>
    <xf numFmtId="0" fontId="7" fillId="0" borderId="28" xfId="0" applyFont="1" applyFill="1" applyBorder="1" applyAlignment="1">
      <alignment horizontal="distributed" vertical="distributed" wrapText="1" indent="1" shrinkToFit="1"/>
    </xf>
    <xf numFmtId="176" fontId="7" fillId="0" borderId="44" xfId="0" applyNumberFormat="1" applyFont="1" applyFill="1" applyBorder="1" applyAlignment="1">
      <alignment horizontal="right" vertical="center"/>
    </xf>
    <xf numFmtId="176" fontId="7" fillId="0" borderId="46" xfId="0" applyNumberFormat="1" applyFont="1" applyFill="1" applyBorder="1" applyAlignment="1">
      <alignment horizontal="right" vertical="center"/>
    </xf>
    <xf numFmtId="176" fontId="7" fillId="0" borderId="48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horizontal="right" vertical="center"/>
    </xf>
    <xf numFmtId="176" fontId="7" fillId="0" borderId="20" xfId="0" applyNumberFormat="1" applyFont="1" applyFill="1" applyBorder="1" applyAlignment="1">
      <alignment horizontal="right" vertical="center"/>
    </xf>
    <xf numFmtId="176" fontId="7" fillId="0" borderId="17" xfId="0" applyNumberFormat="1" applyFont="1" applyFill="1" applyBorder="1" applyAlignment="1">
      <alignment horizontal="right" vertical="center"/>
    </xf>
    <xf numFmtId="0" fontId="6" fillId="0" borderId="49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distributed" vertical="center" wrapText="1"/>
    </xf>
    <xf numFmtId="49" fontId="8" fillId="0" borderId="17" xfId="0" applyNumberFormat="1" applyFont="1" applyFill="1" applyBorder="1" applyAlignment="1">
      <alignment horizontal="distributed" vertical="center" wrapText="1"/>
    </xf>
    <xf numFmtId="0" fontId="10" fillId="0" borderId="17" xfId="0" applyFont="1" applyFill="1" applyBorder="1" applyAlignment="1">
      <alignment horizontal="distributed" vertical="center" wrapText="1"/>
    </xf>
    <xf numFmtId="176" fontId="7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7" fillId="0" borderId="22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6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distributed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distributed" vertical="center" wrapText="1"/>
    </xf>
    <xf numFmtId="0" fontId="8" fillId="0" borderId="17" xfId="0" applyFont="1" applyFill="1" applyBorder="1" applyAlignment="1">
      <alignment horizontal="distributed" vertical="center" wrapText="1" shrinkToFit="1"/>
    </xf>
    <xf numFmtId="0" fontId="8" fillId="0" borderId="20" xfId="0" applyFont="1" applyFill="1" applyBorder="1" applyAlignment="1">
      <alignment horizontal="distributed" vertical="center" wrapText="1"/>
    </xf>
    <xf numFmtId="0" fontId="8" fillId="0" borderId="20" xfId="0" applyFont="1" applyFill="1" applyBorder="1" applyAlignment="1">
      <alignment horizontal="distributed" vertical="center" wrapText="1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/>
    </xf>
    <xf numFmtId="0" fontId="10" fillId="0" borderId="3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vertical="center"/>
    </xf>
    <xf numFmtId="0" fontId="7" fillId="0" borderId="50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vertical="center"/>
    </xf>
    <xf numFmtId="179" fontId="7" fillId="0" borderId="43" xfId="0" applyNumberFormat="1" applyFont="1" applyFill="1" applyBorder="1" applyAlignment="1">
      <alignment horizontal="right" vertical="center"/>
    </xf>
    <xf numFmtId="179" fontId="7" fillId="0" borderId="15" xfId="0" applyNumberFormat="1" applyFont="1" applyFill="1" applyBorder="1" applyAlignment="1">
      <alignment horizontal="right" vertical="center"/>
    </xf>
    <xf numFmtId="179" fontId="7" fillId="0" borderId="45" xfId="0" applyNumberFormat="1" applyFont="1" applyFill="1" applyBorder="1" applyAlignment="1">
      <alignment horizontal="right" vertical="center"/>
    </xf>
    <xf numFmtId="179" fontId="7" fillId="0" borderId="2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distributed" vertical="center"/>
    </xf>
    <xf numFmtId="179" fontId="7" fillId="0" borderId="10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distributed" vertical="center" wrapText="1" shrinkToFit="1"/>
    </xf>
    <xf numFmtId="0" fontId="7" fillId="0" borderId="22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distributed" vertical="center" wrapText="1"/>
    </xf>
    <xf numFmtId="179" fontId="7" fillId="0" borderId="46" xfId="0" applyNumberFormat="1" applyFont="1" applyFill="1" applyBorder="1" applyAlignment="1">
      <alignment horizontal="right" vertical="center"/>
    </xf>
    <xf numFmtId="0" fontId="10" fillId="0" borderId="5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179" fontId="7" fillId="0" borderId="49" xfId="0" applyNumberFormat="1" applyFont="1" applyFill="1" applyBorder="1" applyAlignment="1">
      <alignment horizontal="right" vertical="center" indent="1"/>
    </xf>
    <xf numFmtId="179" fontId="7" fillId="0" borderId="25" xfId="0" applyNumberFormat="1" applyFont="1" applyFill="1" applyBorder="1" applyAlignment="1">
      <alignment horizontal="right" vertical="center" indent="1"/>
    </xf>
    <xf numFmtId="3" fontId="7" fillId="0" borderId="48" xfId="0" applyNumberFormat="1" applyFont="1" applyBorder="1" applyAlignment="1">
      <alignment horizontal="center" vertical="center"/>
    </xf>
    <xf numFmtId="194" fontId="6" fillId="0" borderId="0" xfId="0" applyNumberFormat="1" applyFont="1" applyFill="1" applyAlignment="1">
      <alignment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57" xfId="0" applyFont="1" applyFill="1" applyBorder="1" applyAlignment="1">
      <alignment horizontal="distributed" vertical="center" shrinkToFit="1"/>
    </xf>
    <xf numFmtId="0" fontId="7" fillId="0" borderId="58" xfId="0" applyFont="1" applyFill="1" applyBorder="1" applyAlignment="1">
      <alignment horizontal="distributed" vertical="center" shrinkToFit="1"/>
    </xf>
    <xf numFmtId="0" fontId="7" fillId="0" borderId="13" xfId="0" applyFont="1" applyFill="1" applyBorder="1" applyAlignment="1">
      <alignment horizontal="distributed" vertical="center" shrinkToFit="1"/>
    </xf>
    <xf numFmtId="0" fontId="7" fillId="0" borderId="49" xfId="0" applyFont="1" applyFill="1" applyBorder="1" applyAlignment="1">
      <alignment horizontal="distributed" vertical="center" indent="3"/>
    </xf>
    <xf numFmtId="0" fontId="7" fillId="0" borderId="23" xfId="0" applyFont="1" applyFill="1" applyBorder="1" applyAlignment="1">
      <alignment horizontal="distributed" vertical="center" indent="3"/>
    </xf>
    <xf numFmtId="0" fontId="7" fillId="0" borderId="17" xfId="0" applyFont="1" applyFill="1" applyBorder="1" applyAlignment="1">
      <alignment horizontal="distributed" vertical="center" indent="3"/>
    </xf>
    <xf numFmtId="0" fontId="7" fillId="0" borderId="24" xfId="0" applyFont="1" applyFill="1" applyBorder="1" applyAlignment="1">
      <alignment horizontal="distributed" vertical="center" indent="3"/>
    </xf>
    <xf numFmtId="0" fontId="7" fillId="0" borderId="25" xfId="0" applyFont="1" applyFill="1" applyBorder="1" applyAlignment="1">
      <alignment horizontal="distributed" vertical="center" indent="2"/>
    </xf>
    <xf numFmtId="0" fontId="7" fillId="0" borderId="42" xfId="0" applyFont="1" applyFill="1" applyBorder="1" applyAlignment="1">
      <alignment horizontal="distributed" vertical="center" indent="2"/>
    </xf>
    <xf numFmtId="0" fontId="7" fillId="0" borderId="51" xfId="0" applyFont="1" applyFill="1" applyBorder="1" applyAlignment="1">
      <alignment horizontal="distributed" vertical="center" indent="2"/>
    </xf>
    <xf numFmtId="0" fontId="7" fillId="0" borderId="53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 textRotation="180"/>
    </xf>
    <xf numFmtId="0" fontId="7" fillId="0" borderId="21" xfId="0" applyFont="1" applyFill="1" applyBorder="1" applyAlignment="1">
      <alignment horizontal="distributed" vertical="center" indent="2"/>
    </xf>
    <xf numFmtId="0" fontId="7" fillId="0" borderId="21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right" vertical="center"/>
    </xf>
    <xf numFmtId="0" fontId="7" fillId="0" borderId="58" xfId="0" applyFont="1" applyFill="1" applyBorder="1" applyAlignment="1">
      <alignment horizontal="right" vertical="center"/>
    </xf>
    <xf numFmtId="0" fontId="7" fillId="0" borderId="49" xfId="0" applyFont="1" applyFill="1" applyBorder="1" applyAlignment="1">
      <alignment horizontal="distributed" vertical="center" indent="2"/>
    </xf>
    <xf numFmtId="0" fontId="7" fillId="0" borderId="19" xfId="0" applyFont="1" applyFill="1" applyBorder="1" applyAlignment="1">
      <alignment horizontal="distributed" vertical="center" indent="2"/>
    </xf>
    <xf numFmtId="0" fontId="7" fillId="0" borderId="16" xfId="0" applyFont="1" applyFill="1" applyBorder="1" applyAlignment="1">
      <alignment horizontal="distributed" vertical="center" indent="2"/>
    </xf>
    <xf numFmtId="0" fontId="7" fillId="0" borderId="0" xfId="0" applyFont="1" applyFill="1" applyBorder="1" applyAlignment="1">
      <alignment horizontal="distributed" vertical="center" indent="2"/>
    </xf>
    <xf numFmtId="0" fontId="7" fillId="0" borderId="17" xfId="0" applyFont="1" applyFill="1" applyBorder="1" applyAlignment="1">
      <alignment horizontal="distributed" vertical="center" indent="2"/>
    </xf>
    <xf numFmtId="0" fontId="7" fillId="0" borderId="28" xfId="0" applyFont="1" applyFill="1" applyBorder="1" applyAlignment="1">
      <alignment horizontal="distributed" vertical="center" indent="2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distributed" vertical="center" indent="3"/>
    </xf>
    <xf numFmtId="0" fontId="7" fillId="0" borderId="58" xfId="0" applyFont="1" applyFill="1" applyBorder="1" applyAlignment="1">
      <alignment horizontal="distributed" vertical="center" indent="3"/>
    </xf>
    <xf numFmtId="0" fontId="7" fillId="0" borderId="23" xfId="0" applyFont="1" applyFill="1" applyBorder="1" applyAlignment="1">
      <alignment horizontal="distributed" vertical="center" indent="2"/>
    </xf>
    <xf numFmtId="0" fontId="7" fillId="0" borderId="22" xfId="0" applyFont="1" applyFill="1" applyBorder="1" applyAlignment="1">
      <alignment horizontal="distributed" vertical="center" indent="2"/>
    </xf>
    <xf numFmtId="0" fontId="7" fillId="0" borderId="24" xfId="0" applyFont="1" applyFill="1" applyBorder="1" applyAlignment="1">
      <alignment horizontal="distributed" vertical="center" indent="2"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distributed" vertical="center" indent="5"/>
    </xf>
    <xf numFmtId="0" fontId="7" fillId="0" borderId="58" xfId="0" applyFont="1" applyFill="1" applyBorder="1" applyAlignment="1">
      <alignment horizontal="distributed" vertical="center" indent="5"/>
    </xf>
    <xf numFmtId="0" fontId="7" fillId="0" borderId="13" xfId="0" applyFont="1" applyFill="1" applyBorder="1" applyAlignment="1">
      <alignment horizontal="distributed" vertical="center" indent="5"/>
    </xf>
    <xf numFmtId="0" fontId="7" fillId="0" borderId="53" xfId="0" applyFont="1" applyFill="1" applyBorder="1" applyAlignment="1">
      <alignment horizontal="center" vertical="center" wrapText="1"/>
    </xf>
    <xf numFmtId="188" fontId="7" fillId="0" borderId="28" xfId="0" applyNumberFormat="1" applyFont="1" applyFill="1" applyBorder="1" applyAlignment="1">
      <alignment horizontal="right" vertical="center"/>
    </xf>
    <xf numFmtId="188" fontId="7" fillId="0" borderId="46" xfId="0" applyNumberFormat="1" applyFont="1" applyFill="1" applyBorder="1" applyAlignment="1">
      <alignment horizontal="right" vertical="center"/>
    </xf>
    <xf numFmtId="188" fontId="7" fillId="0" borderId="45" xfId="0" applyNumberFormat="1" applyFont="1" applyFill="1" applyBorder="1" applyAlignment="1">
      <alignment horizontal="right" vertical="center"/>
    </xf>
    <xf numFmtId="188" fontId="7" fillId="0" borderId="24" xfId="0" applyNumberFormat="1" applyFont="1" applyFill="1" applyBorder="1" applyAlignment="1">
      <alignment horizontal="right" vertical="center"/>
    </xf>
    <xf numFmtId="0" fontId="7" fillId="0" borderId="44" xfId="0" applyFont="1" applyFill="1" applyBorder="1" applyAlignment="1">
      <alignment horizontal="right" vertical="center" indent="2"/>
    </xf>
    <xf numFmtId="0" fontId="7" fillId="0" borderId="38" xfId="0" applyFont="1" applyFill="1" applyBorder="1" applyAlignment="1">
      <alignment horizontal="right" vertical="center" indent="2"/>
    </xf>
    <xf numFmtId="0" fontId="7" fillId="0" borderId="48" xfId="0" applyFont="1" applyFill="1" applyBorder="1" applyAlignment="1">
      <alignment horizontal="right" vertical="center" indent="2"/>
    </xf>
    <xf numFmtId="188" fontId="7" fillId="0" borderId="0" xfId="0" applyNumberFormat="1" applyFont="1" applyFill="1" applyBorder="1" applyAlignment="1">
      <alignment horizontal="right" vertical="center"/>
    </xf>
    <xf numFmtId="188" fontId="7" fillId="0" borderId="22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188" fontId="7" fillId="0" borderId="17" xfId="0" applyNumberFormat="1" applyFont="1" applyFill="1" applyBorder="1" applyAlignment="1">
      <alignment horizontal="right" vertical="center"/>
    </xf>
    <xf numFmtId="49" fontId="7" fillId="0" borderId="28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78" fontId="7" fillId="0" borderId="17" xfId="0" applyNumberFormat="1" applyFont="1" applyFill="1" applyBorder="1" applyAlignment="1">
      <alignment horizontal="right" vertical="center" indent="2"/>
    </xf>
    <xf numFmtId="178" fontId="7" fillId="0" borderId="28" xfId="0" applyNumberFormat="1" applyFont="1" applyFill="1" applyBorder="1" applyAlignment="1">
      <alignment horizontal="right" vertical="center" indent="2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right" vertical="center"/>
    </xf>
    <xf numFmtId="188" fontId="7" fillId="0" borderId="43" xfId="0" applyNumberFormat="1" applyFont="1" applyFill="1" applyBorder="1" applyAlignment="1">
      <alignment horizontal="right" vertical="center"/>
    </xf>
    <xf numFmtId="0" fontId="10" fillId="0" borderId="5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178" fontId="7" fillId="0" borderId="38" xfId="0" applyNumberFormat="1" applyFont="1" applyFill="1" applyBorder="1" applyAlignment="1">
      <alignment horizontal="right" vertical="center" indent="2"/>
    </xf>
    <xf numFmtId="178" fontId="7" fillId="0" borderId="48" xfId="0" applyNumberFormat="1" applyFont="1" applyFill="1" applyBorder="1" applyAlignment="1">
      <alignment horizontal="right" vertical="center" indent="2"/>
    </xf>
    <xf numFmtId="0" fontId="7" fillId="0" borderId="3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8" fontId="7" fillId="0" borderId="26" xfId="0" applyNumberFormat="1" applyFont="1" applyFill="1" applyBorder="1" applyAlignment="1">
      <alignment horizontal="right" vertical="center" indent="2"/>
    </xf>
    <xf numFmtId="178" fontId="7" fillId="0" borderId="14" xfId="0" applyNumberFormat="1" applyFont="1" applyFill="1" applyBorder="1" applyAlignment="1">
      <alignment horizontal="right" vertical="center" indent="2"/>
    </xf>
    <xf numFmtId="178" fontId="7" fillId="0" borderId="44" xfId="0" applyNumberFormat="1" applyFont="1" applyFill="1" applyBorder="1" applyAlignment="1">
      <alignment horizontal="right" vertical="center" indent="2"/>
    </xf>
    <xf numFmtId="178" fontId="7" fillId="0" borderId="50" xfId="0" applyNumberFormat="1" applyFont="1" applyFill="1" applyBorder="1" applyAlignment="1">
      <alignment horizontal="right" vertical="center" indent="2"/>
    </xf>
    <xf numFmtId="178" fontId="7" fillId="0" borderId="16" xfId="0" applyNumberFormat="1" applyFont="1" applyFill="1" applyBorder="1" applyAlignment="1">
      <alignment horizontal="right" vertical="center" indent="2"/>
    </xf>
    <xf numFmtId="178" fontId="7" fillId="0" borderId="0" xfId="0" applyNumberFormat="1" applyFont="1" applyFill="1" applyBorder="1" applyAlignment="1">
      <alignment horizontal="right" vertical="center" indent="2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right" vertical="center" indent="2"/>
    </xf>
    <xf numFmtId="0" fontId="7" fillId="0" borderId="26" xfId="0" applyFont="1" applyFill="1" applyBorder="1" applyAlignment="1">
      <alignment horizontal="right" vertical="center" indent="2"/>
    </xf>
    <xf numFmtId="0" fontId="7" fillId="0" borderId="14" xfId="0" applyFont="1" applyFill="1" applyBorder="1" applyAlignment="1">
      <alignment horizontal="right" vertical="center" indent="2"/>
    </xf>
    <xf numFmtId="188" fontId="7" fillId="0" borderId="16" xfId="0" applyNumberFormat="1" applyFont="1" applyFill="1" applyBorder="1" applyAlignment="1">
      <alignment horizontal="right" vertical="center"/>
    </xf>
    <xf numFmtId="0" fontId="7" fillId="0" borderId="57" xfId="0" applyFont="1" applyFill="1" applyBorder="1" applyAlignment="1">
      <alignment horizontal="center" vertical="center" wrapText="1"/>
    </xf>
    <xf numFmtId="38" fontId="7" fillId="0" borderId="17" xfId="49" applyFont="1" applyFill="1" applyBorder="1" applyAlignment="1">
      <alignment horizontal="center" vertical="center"/>
    </xf>
    <xf numFmtId="38" fontId="7" fillId="0" borderId="28" xfId="49" applyFont="1" applyFill="1" applyBorder="1" applyAlignment="1">
      <alignment horizontal="center" vertical="center"/>
    </xf>
    <xf numFmtId="38" fontId="7" fillId="0" borderId="24" xfId="49" applyFont="1" applyFill="1" applyBorder="1" applyAlignment="1">
      <alignment horizontal="center" vertical="center"/>
    </xf>
    <xf numFmtId="179" fontId="7" fillId="0" borderId="17" xfId="0" applyNumberFormat="1" applyFont="1" applyFill="1" applyBorder="1" applyAlignment="1">
      <alignment horizontal="right" vertical="center"/>
    </xf>
    <xf numFmtId="179" fontId="7" fillId="0" borderId="28" xfId="0" applyNumberFormat="1" applyFont="1" applyFill="1" applyBorder="1" applyAlignment="1">
      <alignment horizontal="right" vertical="center"/>
    </xf>
    <xf numFmtId="179" fontId="7" fillId="0" borderId="24" xfId="0" applyNumberFormat="1" applyFont="1" applyFill="1" applyBorder="1" applyAlignment="1">
      <alignment horizontal="right" vertical="center"/>
    </xf>
    <xf numFmtId="179" fontId="7" fillId="0" borderId="16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22" xfId="0" applyNumberFormat="1" applyFont="1" applyFill="1" applyBorder="1" applyAlignment="1">
      <alignment horizontal="right" vertical="center"/>
    </xf>
    <xf numFmtId="179" fontId="7" fillId="0" borderId="38" xfId="0" applyNumberFormat="1" applyFont="1" applyFill="1" applyBorder="1" applyAlignment="1">
      <alignment horizontal="right" vertical="center"/>
    </xf>
    <xf numFmtId="179" fontId="7" fillId="0" borderId="48" xfId="0" applyNumberFormat="1" applyFont="1" applyFill="1" applyBorder="1" applyAlignment="1">
      <alignment horizontal="right" vertical="center"/>
    </xf>
    <xf numFmtId="179" fontId="7" fillId="0" borderId="26" xfId="0" applyNumberFormat="1" applyFont="1" applyFill="1" applyBorder="1" applyAlignment="1">
      <alignment horizontal="right" vertical="center"/>
    </xf>
    <xf numFmtId="179" fontId="7" fillId="0" borderId="14" xfId="0" applyNumberFormat="1" applyFont="1" applyFill="1" applyBorder="1" applyAlignment="1">
      <alignment horizontal="right" vertical="center"/>
    </xf>
    <xf numFmtId="179" fontId="7" fillId="0" borderId="18" xfId="0" applyNumberFormat="1" applyFont="1" applyFill="1" applyBorder="1" applyAlignment="1">
      <alignment horizontal="center" vertical="center"/>
    </xf>
    <xf numFmtId="179" fontId="7" fillId="0" borderId="11" xfId="0" applyNumberFormat="1" applyFont="1" applyFill="1" applyBorder="1" applyAlignment="1">
      <alignment horizontal="center" vertical="center"/>
    </xf>
    <xf numFmtId="179" fontId="7" fillId="0" borderId="35" xfId="0" applyNumberFormat="1" applyFont="1" applyFill="1" applyBorder="1" applyAlignment="1">
      <alignment horizontal="center" vertical="center"/>
    </xf>
    <xf numFmtId="179" fontId="7" fillId="0" borderId="50" xfId="0" applyNumberFormat="1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49" fontId="7" fillId="0" borderId="47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47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7" fillId="0" borderId="22" xfId="0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right" vertical="center" wrapText="1"/>
    </xf>
    <xf numFmtId="0" fontId="7" fillId="0" borderId="20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 wrapText="1"/>
    </xf>
    <xf numFmtId="0" fontId="7" fillId="0" borderId="28" xfId="0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horizontal="right" vertical="center" wrapText="1"/>
    </xf>
    <xf numFmtId="0" fontId="10" fillId="0" borderId="15" xfId="0" applyNumberFormat="1" applyFont="1" applyFill="1" applyBorder="1" applyAlignment="1">
      <alignment horizontal="center" textRotation="255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left" vertical="center"/>
    </xf>
    <xf numFmtId="0" fontId="10" fillId="0" borderId="16" xfId="0" applyNumberFormat="1" applyFont="1" applyFill="1" applyBorder="1" applyAlignment="1">
      <alignment horizontal="center" textRotation="255"/>
    </xf>
    <xf numFmtId="0" fontId="10" fillId="0" borderId="0" xfId="0" applyNumberFormat="1" applyFont="1" applyFill="1" applyBorder="1" applyAlignment="1">
      <alignment horizontal="center" textRotation="255"/>
    </xf>
    <xf numFmtId="0" fontId="10" fillId="0" borderId="22" xfId="0" applyNumberFormat="1" applyFont="1" applyFill="1" applyBorder="1" applyAlignment="1">
      <alignment horizontal="center" textRotation="255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38" fontId="7" fillId="0" borderId="16" xfId="49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center" vertical="center"/>
    </xf>
    <xf numFmtId="38" fontId="7" fillId="0" borderId="22" xfId="49" applyFont="1" applyFill="1" applyBorder="1" applyAlignment="1">
      <alignment horizontal="center" vertical="center"/>
    </xf>
    <xf numFmtId="179" fontId="7" fillId="0" borderId="57" xfId="0" applyNumberFormat="1" applyFont="1" applyFill="1" applyBorder="1" applyAlignment="1">
      <alignment horizontal="center" vertical="center"/>
    </xf>
    <xf numFmtId="179" fontId="7" fillId="0" borderId="58" xfId="0" applyNumberFormat="1" applyFont="1" applyFill="1" applyBorder="1" applyAlignment="1">
      <alignment horizontal="center" vertical="center"/>
    </xf>
    <xf numFmtId="179" fontId="7" fillId="0" borderId="13" xfId="0" applyNumberFormat="1" applyFont="1" applyFill="1" applyBorder="1" applyAlignment="1">
      <alignment horizontal="center" vertical="center"/>
    </xf>
    <xf numFmtId="179" fontId="7" fillId="0" borderId="16" xfId="0" applyNumberFormat="1" applyFont="1" applyFill="1" applyBorder="1" applyAlignment="1">
      <alignment horizontal="center" vertical="center" wrapText="1"/>
    </xf>
    <xf numFmtId="179" fontId="7" fillId="0" borderId="0" xfId="0" applyNumberFormat="1" applyFont="1" applyFill="1" applyBorder="1" applyAlignment="1">
      <alignment horizontal="center" vertical="center"/>
    </xf>
    <xf numFmtId="179" fontId="7" fillId="0" borderId="22" xfId="0" applyNumberFormat="1" applyFont="1" applyFill="1" applyBorder="1" applyAlignment="1">
      <alignment horizontal="center" vertical="center"/>
    </xf>
    <xf numFmtId="38" fontId="7" fillId="0" borderId="49" xfId="49" applyFont="1" applyFill="1" applyBorder="1" applyAlignment="1">
      <alignment horizontal="center" vertical="center"/>
    </xf>
    <xf numFmtId="38" fontId="7" fillId="0" borderId="19" xfId="49" applyFont="1" applyFill="1" applyBorder="1" applyAlignment="1">
      <alignment horizontal="center" vertical="center"/>
    </xf>
    <xf numFmtId="38" fontId="7" fillId="0" borderId="23" xfId="49" applyFont="1" applyFill="1" applyBorder="1" applyAlignment="1">
      <alignment horizontal="center" vertical="center"/>
    </xf>
    <xf numFmtId="179" fontId="7" fillId="0" borderId="44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 indent="1"/>
    </xf>
    <xf numFmtId="194" fontId="7" fillId="0" borderId="10" xfId="49" applyNumberFormat="1" applyFont="1" applyFill="1" applyBorder="1" applyAlignment="1">
      <alignment horizontal="right" vertical="center" indent="3"/>
    </xf>
    <xf numFmtId="194" fontId="7" fillId="0" borderId="0" xfId="49" applyNumberFormat="1" applyFont="1" applyFill="1" applyBorder="1" applyAlignment="1">
      <alignment horizontal="right" vertical="center" indent="3"/>
    </xf>
    <xf numFmtId="0" fontId="7" fillId="0" borderId="44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distributed" vertical="center" indent="1"/>
    </xf>
    <xf numFmtId="0" fontId="0" fillId="0" borderId="0" xfId="0" applyBorder="1" applyAlignment="1">
      <alignment horizontal="right" vertical="center" indent="3"/>
    </xf>
    <xf numFmtId="0" fontId="0" fillId="0" borderId="22" xfId="0" applyBorder="1" applyAlignment="1">
      <alignment horizontal="right" vertical="center" indent="3"/>
    </xf>
    <xf numFmtId="0" fontId="7" fillId="0" borderId="5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94" fontId="7" fillId="0" borderId="22" xfId="49" applyNumberFormat="1" applyFont="1" applyFill="1" applyBorder="1" applyAlignment="1">
      <alignment horizontal="right" vertical="center" indent="3"/>
    </xf>
    <xf numFmtId="197" fontId="7" fillId="0" borderId="28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10" fillId="0" borderId="50" xfId="0" applyFont="1" applyFill="1" applyBorder="1" applyAlignment="1">
      <alignment horizontal="right" vertical="top"/>
    </xf>
    <xf numFmtId="0" fontId="10" fillId="0" borderId="26" xfId="0" applyFont="1" applyFill="1" applyBorder="1" applyAlignment="1">
      <alignment horizontal="right" vertical="top"/>
    </xf>
    <xf numFmtId="0" fontId="7" fillId="0" borderId="17" xfId="0" applyFont="1" applyFill="1" applyBorder="1" applyAlignment="1">
      <alignment horizontal="distributed" vertical="center" indent="1"/>
    </xf>
    <xf numFmtId="0" fontId="7" fillId="0" borderId="28" xfId="0" applyFont="1" applyFill="1" applyBorder="1" applyAlignment="1">
      <alignment horizontal="distributed" vertical="center" indent="1"/>
    </xf>
    <xf numFmtId="194" fontId="7" fillId="0" borderId="46" xfId="49" applyNumberFormat="1" applyFont="1" applyFill="1" applyBorder="1" applyAlignment="1">
      <alignment horizontal="right" vertical="center" indent="3"/>
    </xf>
    <xf numFmtId="194" fontId="7" fillId="0" borderId="28" xfId="49" applyNumberFormat="1" applyFont="1" applyFill="1" applyBorder="1" applyAlignment="1">
      <alignment horizontal="right" vertical="center" indent="3"/>
    </xf>
    <xf numFmtId="0" fontId="7" fillId="0" borderId="57" xfId="0" applyFont="1" applyFill="1" applyBorder="1" applyAlignment="1">
      <alignment horizontal="distributed" vertical="center" indent="1"/>
    </xf>
    <xf numFmtId="0" fontId="7" fillId="0" borderId="58" xfId="0" applyFont="1" applyFill="1" applyBorder="1" applyAlignment="1">
      <alignment horizontal="distributed" vertical="center" indent="1"/>
    </xf>
    <xf numFmtId="194" fontId="7" fillId="0" borderId="65" xfId="49" applyNumberFormat="1" applyFont="1" applyFill="1" applyBorder="1" applyAlignment="1">
      <alignment horizontal="right" vertical="center" indent="3"/>
    </xf>
    <xf numFmtId="194" fontId="7" fillId="0" borderId="58" xfId="49" applyNumberFormat="1" applyFont="1" applyFill="1" applyBorder="1" applyAlignment="1">
      <alignment horizontal="right" vertical="center" indent="3"/>
    </xf>
    <xf numFmtId="194" fontId="7" fillId="0" borderId="13" xfId="49" applyNumberFormat="1" applyFont="1" applyFill="1" applyBorder="1" applyAlignment="1">
      <alignment horizontal="right" vertical="center" indent="3"/>
    </xf>
    <xf numFmtId="6" fontId="7" fillId="0" borderId="53" xfId="58" applyFont="1" applyFill="1" applyBorder="1" applyAlignment="1">
      <alignment horizontal="center" vertical="center"/>
    </xf>
    <xf numFmtId="6" fontId="7" fillId="0" borderId="59" xfId="58" applyFont="1" applyFill="1" applyBorder="1" applyAlignment="1">
      <alignment horizontal="center" vertical="center"/>
    </xf>
    <xf numFmtId="6" fontId="7" fillId="0" borderId="61" xfId="58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right" vertical="top"/>
    </xf>
    <xf numFmtId="3" fontId="7" fillId="0" borderId="0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43" xfId="0" applyNumberFormat="1" applyFont="1" applyBorder="1" applyAlignment="1">
      <alignment horizontal="right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3" fontId="7" fillId="0" borderId="24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3" fontId="7" fillId="0" borderId="46" xfId="0" applyNumberFormat="1" applyFont="1" applyBorder="1" applyAlignment="1">
      <alignment horizontal="right" vertical="center"/>
    </xf>
    <xf numFmtId="3" fontId="7" fillId="0" borderId="45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67" xfId="0" applyNumberFormat="1" applyFont="1" applyBorder="1" applyAlignment="1">
      <alignment horizontal="center" vertical="center" wrapText="1"/>
    </xf>
    <xf numFmtId="3" fontId="8" fillId="0" borderId="5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3" fontId="8" fillId="0" borderId="55" xfId="0" applyNumberFormat="1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10" fillId="0" borderId="47" xfId="0" applyNumberFormat="1" applyFont="1" applyBorder="1" applyAlignment="1">
      <alignment horizontal="left" vertical="center" wrapText="1"/>
    </xf>
    <xf numFmtId="49" fontId="10" fillId="0" borderId="47" xfId="0" applyNumberFormat="1" applyFont="1" applyBorder="1" applyAlignment="1">
      <alignment horizontal="left" vertical="center"/>
    </xf>
    <xf numFmtId="49" fontId="10" fillId="0" borderId="57" xfId="0" applyNumberFormat="1" applyFont="1" applyBorder="1" applyAlignment="1">
      <alignment horizontal="left" vertical="center" wrapText="1"/>
    </xf>
    <xf numFmtId="49" fontId="10" fillId="0" borderId="58" xfId="0" applyNumberFormat="1" applyFont="1" applyBorder="1" applyAlignment="1">
      <alignment horizontal="left" vertical="center"/>
    </xf>
    <xf numFmtId="49" fontId="10" fillId="0" borderId="13" xfId="0" applyNumberFormat="1" applyFont="1" applyBorder="1" applyAlignment="1">
      <alignment horizontal="left" vertical="center"/>
    </xf>
    <xf numFmtId="189" fontId="7" fillId="0" borderId="0" xfId="0" applyNumberFormat="1" applyFont="1" applyBorder="1" applyAlignment="1">
      <alignment horizontal="right" vertical="center"/>
    </xf>
    <xf numFmtId="38" fontId="7" fillId="0" borderId="16" xfId="49" applyFont="1" applyBorder="1" applyAlignment="1">
      <alignment horizontal="right" vertical="center"/>
    </xf>
    <xf numFmtId="38" fontId="7" fillId="0" borderId="0" xfId="49" applyFont="1" applyBorder="1" applyAlignment="1">
      <alignment horizontal="right" vertical="center"/>
    </xf>
    <xf numFmtId="38" fontId="7" fillId="0" borderId="22" xfId="49" applyFont="1" applyBorder="1" applyAlignment="1">
      <alignment horizontal="right" vertical="center"/>
    </xf>
    <xf numFmtId="0" fontId="7" fillId="0" borderId="16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14" fillId="0" borderId="16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22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/>
    </xf>
    <xf numFmtId="0" fontId="10" fillId="0" borderId="22" xfId="0" applyFont="1" applyBorder="1" applyAlignment="1">
      <alignment horizontal="distributed" vertic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189" fontId="7" fillId="0" borderId="19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9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 wrapText="1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14" fillId="0" borderId="17" xfId="0" applyFont="1" applyBorder="1" applyAlignment="1">
      <alignment horizontal="distributed" vertical="center"/>
    </xf>
    <xf numFmtId="0" fontId="14" fillId="0" borderId="28" xfId="0" applyFont="1" applyBorder="1" applyAlignment="1">
      <alignment horizontal="distributed" vertical="center"/>
    </xf>
    <xf numFmtId="0" fontId="14" fillId="0" borderId="24" xfId="0" applyFont="1" applyBorder="1" applyAlignment="1">
      <alignment horizontal="distributed" vertical="center"/>
    </xf>
    <xf numFmtId="189" fontId="7" fillId="0" borderId="28" xfId="0" applyNumberFormat="1" applyFont="1" applyBorder="1" applyAlignment="1">
      <alignment horizontal="right" vertical="center"/>
    </xf>
    <xf numFmtId="0" fontId="8" fillId="0" borderId="69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/>
    </xf>
    <xf numFmtId="0" fontId="7" fillId="0" borderId="53" xfId="0" applyFont="1" applyBorder="1" applyAlignment="1">
      <alignment horizontal="distributed" vertical="center" indent="4"/>
    </xf>
    <xf numFmtId="0" fontId="7" fillId="0" borderId="59" xfId="0" applyFont="1" applyBorder="1" applyAlignment="1">
      <alignment horizontal="distributed" vertical="center" indent="4"/>
    </xf>
    <xf numFmtId="0" fontId="7" fillId="0" borderId="61" xfId="0" applyFont="1" applyBorder="1" applyAlignment="1">
      <alignment horizontal="distributed" vertical="center" indent="4"/>
    </xf>
    <xf numFmtId="0" fontId="7" fillId="0" borderId="70" xfId="0" applyFont="1" applyBorder="1" applyAlignment="1">
      <alignment horizontal="distributed" vertical="center" indent="5"/>
    </xf>
    <xf numFmtId="0" fontId="7" fillId="0" borderId="71" xfId="0" applyFont="1" applyBorder="1" applyAlignment="1">
      <alignment horizontal="distributed" vertical="center" indent="5"/>
    </xf>
    <xf numFmtId="0" fontId="7" fillId="0" borderId="72" xfId="0" applyFont="1" applyBorder="1" applyAlignment="1">
      <alignment horizontal="distributed" vertical="center" indent="5"/>
    </xf>
    <xf numFmtId="0" fontId="7" fillId="0" borderId="4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3" fontId="7" fillId="0" borderId="49" xfId="0" applyNumberFormat="1" applyFont="1" applyBorder="1" applyAlignment="1">
      <alignment horizontal="right" vertical="center"/>
    </xf>
    <xf numFmtId="3" fontId="7" fillId="0" borderId="19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38" fontId="7" fillId="0" borderId="49" xfId="49" applyFont="1" applyBorder="1" applyAlignment="1">
      <alignment horizontal="right" vertical="center"/>
    </xf>
    <xf numFmtId="38" fontId="7" fillId="0" borderId="19" xfId="49" applyFont="1" applyBorder="1" applyAlignment="1">
      <alignment horizontal="right" vertical="center"/>
    </xf>
    <xf numFmtId="38" fontId="7" fillId="0" borderId="23" xfId="49" applyFont="1" applyBorder="1" applyAlignment="1">
      <alignment horizontal="right" vertical="center"/>
    </xf>
    <xf numFmtId="38" fontId="7" fillId="0" borderId="17" xfId="49" applyFont="1" applyBorder="1" applyAlignment="1">
      <alignment horizontal="right" vertical="center"/>
    </xf>
    <xf numFmtId="38" fontId="7" fillId="0" borderId="28" xfId="49" applyFont="1" applyBorder="1" applyAlignment="1">
      <alignment horizontal="right" vertical="center"/>
    </xf>
    <xf numFmtId="38" fontId="7" fillId="0" borderId="24" xfId="49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8" fontId="7" fillId="0" borderId="15" xfId="49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53" xfId="0" applyFont="1" applyFill="1" applyBorder="1" applyAlignment="1">
      <alignment horizontal="distributed" vertical="center" indent="4"/>
    </xf>
    <xf numFmtId="0" fontId="7" fillId="0" borderId="59" xfId="0" applyFont="1" applyFill="1" applyBorder="1" applyAlignment="1">
      <alignment horizontal="distributed" vertical="center" indent="4"/>
    </xf>
    <xf numFmtId="0" fontId="7" fillId="0" borderId="61" xfId="0" applyFont="1" applyFill="1" applyBorder="1" applyAlignment="1">
      <alignment horizontal="distributed" vertical="center" indent="4"/>
    </xf>
    <xf numFmtId="0" fontId="7" fillId="0" borderId="70" xfId="0" applyFont="1" applyFill="1" applyBorder="1" applyAlignment="1">
      <alignment horizontal="distributed" vertical="center" indent="5"/>
    </xf>
    <xf numFmtId="0" fontId="7" fillId="0" borderId="71" xfId="0" applyFont="1" applyFill="1" applyBorder="1" applyAlignment="1">
      <alignment horizontal="distributed" vertical="center" indent="5"/>
    </xf>
    <xf numFmtId="0" fontId="7" fillId="0" borderId="72" xfId="0" applyFont="1" applyFill="1" applyBorder="1" applyAlignment="1">
      <alignment horizontal="distributed" vertical="center" indent="5"/>
    </xf>
    <xf numFmtId="0" fontId="10" fillId="0" borderId="68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right" vertical="center"/>
    </xf>
    <xf numFmtId="0" fontId="8" fillId="0" borderId="69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49" xfId="0" applyFont="1" applyFill="1" applyBorder="1" applyAlignment="1">
      <alignment horizontal="right" vertical="center"/>
    </xf>
    <xf numFmtId="38" fontId="7" fillId="0" borderId="21" xfId="49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distributed" vertical="center" wrapText="1"/>
    </xf>
    <xf numFmtId="0" fontId="8" fillId="0" borderId="15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38" fontId="7" fillId="0" borderId="20" xfId="49" applyFont="1" applyFill="1" applyBorder="1" applyAlignment="1">
      <alignment horizontal="right" vertical="center"/>
    </xf>
    <xf numFmtId="0" fontId="7" fillId="0" borderId="7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25"/>
          <c:y val="0.076"/>
          <c:w val="0.438"/>
          <c:h val="0.88475"/>
        </c:manualLayout>
      </c:layout>
      <c:doughnutChart>
        <c:varyColors val="1"/>
        <c:ser>
          <c:idx val="0"/>
          <c:order val="0"/>
          <c:spPr>
            <a:noFill/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建設業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16.4%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製造業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12.5%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卸売業，小売業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,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宿泊業，飲食サービス業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37.2%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サービス業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（複合サービス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　事業を含む）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14.6%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運輸業，郵便業，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情報通信業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4.5%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14.8%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'48'!$BZ$4:$BZ$9</c:f>
              <c:strCache/>
            </c:strRef>
          </c:cat>
          <c:val>
            <c:numRef>
              <c:f>'48'!$CA$4:$CA$9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05"/>
          <c:y val="0.08375"/>
          <c:w val="0.43225"/>
          <c:h val="0.9225"/>
        </c:manualLayout>
      </c:layout>
      <c:doughnutChart>
        <c:varyColors val="1"/>
        <c:ser>
          <c:idx val="0"/>
          <c:order val="0"/>
          <c:spPr>
            <a:noFill/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建設業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7.4%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製造業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20.9%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卸売業，小売業，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宿泊業，飲食サービス業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32.9%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サービス業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（複合サービス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　事業を含む）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10.0%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運輸業，郵便業，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情報通信業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9.7%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19.1%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'48'!$BZ$12:$BZ$17</c:f>
              <c:strCache/>
            </c:strRef>
          </c:cat>
          <c:val>
            <c:numRef>
              <c:f>'48'!$CA$12:$CA$17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0</xdr:row>
      <xdr:rowOff>123825</xdr:rowOff>
    </xdr:from>
    <xdr:to>
      <xdr:col>3</xdr:col>
      <xdr:colOff>1419225</xdr:colOff>
      <xdr:row>0</xdr:row>
      <xdr:rowOff>123825</xdr:rowOff>
    </xdr:to>
    <xdr:sp>
      <xdr:nvSpPr>
        <xdr:cNvPr id="1" name="Line 2"/>
        <xdr:cNvSpPr>
          <a:spLocks/>
        </xdr:cNvSpPr>
      </xdr:nvSpPr>
      <xdr:spPr>
        <a:xfrm>
          <a:off x="1085850" y="12382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828675</xdr:colOff>
      <xdr:row>0</xdr:row>
      <xdr:rowOff>123825</xdr:rowOff>
    </xdr:from>
    <xdr:to>
      <xdr:col>5</xdr:col>
      <xdr:colOff>438150</xdr:colOff>
      <xdr:row>0</xdr:row>
      <xdr:rowOff>123825</xdr:rowOff>
    </xdr:to>
    <xdr:sp>
      <xdr:nvSpPr>
        <xdr:cNvPr id="2" name="Line 2"/>
        <xdr:cNvSpPr>
          <a:spLocks/>
        </xdr:cNvSpPr>
      </xdr:nvSpPr>
      <xdr:spPr>
        <a:xfrm>
          <a:off x="4276725" y="12382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95250</xdr:rowOff>
    </xdr:from>
    <xdr:to>
      <xdr:col>77</xdr:col>
      <xdr:colOff>1714500</xdr:colOff>
      <xdr:row>27</xdr:row>
      <xdr:rowOff>47625</xdr:rowOff>
    </xdr:to>
    <xdr:graphicFrame>
      <xdr:nvGraphicFramePr>
        <xdr:cNvPr id="1" name="グラフ 50"/>
        <xdr:cNvGraphicFramePr/>
      </xdr:nvGraphicFramePr>
      <xdr:xfrm>
        <a:off x="0" y="762000"/>
        <a:ext cx="90487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76200</xdr:colOff>
      <xdr:row>11</xdr:row>
      <xdr:rowOff>104775</xdr:rowOff>
    </xdr:from>
    <xdr:to>
      <xdr:col>41</xdr:col>
      <xdr:colOff>38100</xdr:colOff>
      <xdr:row>19</xdr:row>
      <xdr:rowOff>152400</xdr:rowOff>
    </xdr:to>
    <xdr:sp>
      <xdr:nvSpPr>
        <xdr:cNvPr id="2" name="円/楕円 52"/>
        <xdr:cNvSpPr>
          <a:spLocks/>
        </xdr:cNvSpPr>
      </xdr:nvSpPr>
      <xdr:spPr>
        <a:xfrm>
          <a:off x="2362200" y="2295525"/>
          <a:ext cx="1581150" cy="1571625"/>
        </a:xfrm>
        <a:prstGeom prst="ellipse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業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2,378</a:t>
          </a:r>
          <a:r>
            <a:rPr lang="en-US" cap="none" sz="1100" b="0" i="0" u="none" baseline="0">
              <a:solidFill>
                <a:srgbClr val="000000"/>
              </a:solidFill>
            </a:rPr>
            <a:t>事業所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100.0</a:t>
          </a: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0</xdr:col>
      <xdr:colOff>0</xdr:colOff>
      <xdr:row>27</xdr:row>
      <xdr:rowOff>114300</xdr:rowOff>
    </xdr:from>
    <xdr:to>
      <xdr:col>77</xdr:col>
      <xdr:colOff>1485900</xdr:colOff>
      <xdr:row>49</xdr:row>
      <xdr:rowOff>104775</xdr:rowOff>
    </xdr:to>
    <xdr:graphicFrame>
      <xdr:nvGraphicFramePr>
        <xdr:cNvPr id="3" name="グラフ 53"/>
        <xdr:cNvGraphicFramePr/>
      </xdr:nvGraphicFramePr>
      <xdr:xfrm>
        <a:off x="0" y="5353050"/>
        <a:ext cx="882015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9525</xdr:colOff>
      <xdr:row>35</xdr:row>
      <xdr:rowOff>171450</xdr:rowOff>
    </xdr:from>
    <xdr:to>
      <xdr:col>41</xdr:col>
      <xdr:colOff>0</xdr:colOff>
      <xdr:row>43</xdr:row>
      <xdr:rowOff>180975</xdr:rowOff>
    </xdr:to>
    <xdr:sp>
      <xdr:nvSpPr>
        <xdr:cNvPr id="4" name="円/楕円 54"/>
        <xdr:cNvSpPr>
          <a:spLocks/>
        </xdr:cNvSpPr>
      </xdr:nvSpPr>
      <xdr:spPr>
        <a:xfrm>
          <a:off x="2390775" y="6934200"/>
          <a:ext cx="1514475" cy="1533525"/>
        </a:xfrm>
        <a:prstGeom prst="ellipse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従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業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者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25,388</a:t>
          </a:r>
          <a:r>
            <a:rPr lang="en-US" cap="none" sz="1100" b="0" i="0" u="none" baseline="0">
              <a:solidFill>
                <a:srgbClr val="000000"/>
              </a:solidFill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100.0</a:t>
          </a: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85725</xdr:colOff>
      <xdr:row>10</xdr:row>
      <xdr:rowOff>19050</xdr:rowOff>
    </xdr:from>
    <xdr:to>
      <xdr:col>15</xdr:col>
      <xdr:colOff>19050</xdr:colOff>
      <xdr:row>10</xdr:row>
      <xdr:rowOff>161925</xdr:rowOff>
    </xdr:to>
    <xdr:sp>
      <xdr:nvSpPr>
        <xdr:cNvPr id="5" name="直線コネクタ 2"/>
        <xdr:cNvSpPr>
          <a:spLocks/>
        </xdr:cNvSpPr>
      </xdr:nvSpPr>
      <xdr:spPr>
        <a:xfrm>
          <a:off x="1228725" y="2019300"/>
          <a:ext cx="2190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3</xdr:row>
      <xdr:rowOff>342900</xdr:rowOff>
    </xdr:from>
    <xdr:to>
      <xdr:col>9</xdr:col>
      <xdr:colOff>657225</xdr:colOff>
      <xdr:row>3</xdr:row>
      <xdr:rowOff>619125</xdr:rowOff>
    </xdr:to>
    <xdr:sp>
      <xdr:nvSpPr>
        <xdr:cNvPr id="1" name="AutoShape 6"/>
        <xdr:cNvSpPr>
          <a:spLocks/>
        </xdr:cNvSpPr>
      </xdr:nvSpPr>
      <xdr:spPr>
        <a:xfrm>
          <a:off x="5619750" y="1009650"/>
          <a:ext cx="628650" cy="276225"/>
        </a:xfrm>
        <a:prstGeom prst="bracketPair">
          <a:avLst>
            <a:gd name="adj" fmla="val -3939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25</xdr:row>
      <xdr:rowOff>342900</xdr:rowOff>
    </xdr:from>
    <xdr:to>
      <xdr:col>9</xdr:col>
      <xdr:colOff>657225</xdr:colOff>
      <xdr:row>25</xdr:row>
      <xdr:rowOff>619125</xdr:rowOff>
    </xdr:to>
    <xdr:sp>
      <xdr:nvSpPr>
        <xdr:cNvPr id="2" name="AutoShape 6"/>
        <xdr:cNvSpPr>
          <a:spLocks/>
        </xdr:cNvSpPr>
      </xdr:nvSpPr>
      <xdr:spPr>
        <a:xfrm>
          <a:off x="5619750" y="6105525"/>
          <a:ext cx="628650" cy="276225"/>
        </a:xfrm>
        <a:prstGeom prst="bracketPair">
          <a:avLst>
            <a:gd name="adj" fmla="val -3939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0</xdr:row>
      <xdr:rowOff>142875</xdr:rowOff>
    </xdr:from>
    <xdr:to>
      <xdr:col>26</xdr:col>
      <xdr:colOff>47625</xdr:colOff>
      <xdr:row>0</xdr:row>
      <xdr:rowOff>142875</xdr:rowOff>
    </xdr:to>
    <xdr:sp>
      <xdr:nvSpPr>
        <xdr:cNvPr id="1" name="Line 2"/>
        <xdr:cNvSpPr>
          <a:spLocks/>
        </xdr:cNvSpPr>
      </xdr:nvSpPr>
      <xdr:spPr>
        <a:xfrm>
          <a:off x="1181100" y="1428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76200</xdr:colOff>
      <xdr:row>0</xdr:row>
      <xdr:rowOff>142875</xdr:rowOff>
    </xdr:from>
    <xdr:to>
      <xdr:col>63</xdr:col>
      <xdr:colOff>9525</xdr:colOff>
      <xdr:row>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4314825" y="1428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87</xdr:col>
      <xdr:colOff>0</xdr:colOff>
      <xdr:row>0</xdr:row>
      <xdr:rowOff>161925</xdr:rowOff>
    </xdr:from>
    <xdr:to>
      <xdr:col>110</xdr:col>
      <xdr:colOff>38100</xdr:colOff>
      <xdr:row>0</xdr:row>
      <xdr:rowOff>161925</xdr:rowOff>
    </xdr:to>
    <xdr:sp>
      <xdr:nvSpPr>
        <xdr:cNvPr id="1" name="Line 2"/>
        <xdr:cNvSpPr>
          <a:spLocks/>
        </xdr:cNvSpPr>
      </xdr:nvSpPr>
      <xdr:spPr>
        <a:xfrm>
          <a:off x="5600700" y="16192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0</xdr:row>
      <xdr:rowOff>161925</xdr:rowOff>
    </xdr:from>
    <xdr:to>
      <xdr:col>45</xdr:col>
      <xdr:colOff>9525</xdr:colOff>
      <xdr:row>0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266825" y="16192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0</xdr:row>
      <xdr:rowOff>142875</xdr:rowOff>
    </xdr:from>
    <xdr:to>
      <xdr:col>4</xdr:col>
      <xdr:colOff>523875</xdr:colOff>
      <xdr:row>0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257675" y="1428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952500</xdr:colOff>
      <xdr:row>0</xdr:row>
      <xdr:rowOff>142875</xdr:rowOff>
    </xdr:from>
    <xdr:to>
      <xdr:col>1</xdr:col>
      <xdr:colOff>2085975</xdr:colOff>
      <xdr:row>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1133475" y="1428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zoomScale="70" zoomScaleNormal="70" zoomScalePageLayoutView="0" workbookViewId="0" topLeftCell="A1">
      <selection activeCell="C11" sqref="C11"/>
    </sheetView>
  </sheetViews>
  <sheetFormatPr defaultColWidth="9.00390625" defaultRowHeight="13.5"/>
  <cols>
    <col min="1" max="1" width="87.00390625" style="0" customWidth="1"/>
    <col min="2" max="2" width="6.25390625" style="0" customWidth="1"/>
  </cols>
  <sheetData>
    <row r="1" ht="172.5" customHeight="1"/>
    <row r="2" ht="13.5">
      <c r="A2" s="273" t="s">
        <v>365</v>
      </c>
    </row>
    <row r="3" ht="13.5">
      <c r="A3" s="273"/>
    </row>
    <row r="4" ht="13.5">
      <c r="A4" s="273"/>
    </row>
    <row r="5" ht="13.5">
      <c r="A5" s="273"/>
    </row>
    <row r="6" ht="13.5">
      <c r="A6" s="273"/>
    </row>
  </sheetData>
  <sheetProtection/>
  <mergeCells count="1">
    <mergeCell ref="A2:A6"/>
  </mergeCells>
  <printOptions/>
  <pageMargins left="0.7874015748031497" right="0.7874015748031497" top="0.7874015748031497" bottom="0.984251968503937" header="0.5118110236220472" footer="0.3937007874015748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57"/>
  <sheetViews>
    <sheetView view="pageBreakPreview" zoomScaleNormal="70" zoomScaleSheetLayoutView="100" zoomScalePageLayoutView="0" workbookViewId="0" topLeftCell="A25">
      <selection activeCell="N6" sqref="N6"/>
    </sheetView>
  </sheetViews>
  <sheetFormatPr defaultColWidth="2.375" defaultRowHeight="13.5"/>
  <cols>
    <col min="1" max="10" width="8.125" style="5" customWidth="1"/>
    <col min="11" max="11" width="9.125" style="5" customWidth="1"/>
    <col min="12" max="16384" width="2.375" style="5" customWidth="1"/>
  </cols>
  <sheetData>
    <row r="1" ht="22.5" customHeight="1"/>
    <row r="2" ht="15" customHeight="1">
      <c r="K2" s="98" t="s">
        <v>445</v>
      </c>
    </row>
    <row r="3" spans="1:11" ht="30" customHeight="1">
      <c r="A3" s="311" t="s">
        <v>317</v>
      </c>
      <c r="B3" s="311"/>
      <c r="C3" s="311"/>
      <c r="D3" s="311"/>
      <c r="E3" s="311"/>
      <c r="F3" s="311"/>
      <c r="G3" s="311"/>
      <c r="H3" s="311"/>
      <c r="I3" s="311"/>
      <c r="J3" s="311"/>
      <c r="K3" s="312"/>
    </row>
    <row r="4" spans="1:11" ht="34.5" customHeight="1">
      <c r="A4" s="315" t="s">
        <v>40</v>
      </c>
      <c r="B4" s="310"/>
      <c r="C4" s="285" t="s">
        <v>41</v>
      </c>
      <c r="D4" s="286"/>
      <c r="E4" s="285" t="s">
        <v>42</v>
      </c>
      <c r="F4" s="286"/>
      <c r="G4" s="285" t="s">
        <v>43</v>
      </c>
      <c r="H4" s="286"/>
      <c r="I4" s="285" t="s">
        <v>200</v>
      </c>
      <c r="J4" s="288"/>
      <c r="K4" s="313" t="s">
        <v>319</v>
      </c>
    </row>
    <row r="5" spans="1:11" ht="34.5" customHeight="1">
      <c r="A5" s="244" t="s">
        <v>188</v>
      </c>
      <c r="B5" s="235" t="s">
        <v>189</v>
      </c>
      <c r="C5" s="234" t="s">
        <v>188</v>
      </c>
      <c r="D5" s="235" t="s">
        <v>189</v>
      </c>
      <c r="E5" s="234" t="s">
        <v>188</v>
      </c>
      <c r="F5" s="235" t="s">
        <v>189</v>
      </c>
      <c r="G5" s="234" t="s">
        <v>188</v>
      </c>
      <c r="H5" s="235" t="s">
        <v>189</v>
      </c>
      <c r="I5" s="234" t="s">
        <v>188</v>
      </c>
      <c r="J5" s="235" t="s">
        <v>189</v>
      </c>
      <c r="K5" s="314"/>
    </row>
    <row r="6" spans="1:11" ht="21.75" customHeight="1">
      <c r="A6" s="245"/>
      <c r="B6" s="198" t="s">
        <v>21</v>
      </c>
      <c r="C6" s="197"/>
      <c r="D6" s="198" t="s">
        <v>21</v>
      </c>
      <c r="E6" s="197"/>
      <c r="F6" s="198" t="s">
        <v>21</v>
      </c>
      <c r="G6" s="197"/>
      <c r="H6" s="198" t="s">
        <v>21</v>
      </c>
      <c r="I6" s="197"/>
      <c r="J6" s="198" t="s">
        <v>21</v>
      </c>
      <c r="K6" s="246"/>
    </row>
    <row r="7" spans="1:11" ht="24.75" customHeight="1">
      <c r="A7" s="247"/>
      <c r="B7" s="126"/>
      <c r="C7" s="127"/>
      <c r="D7" s="126"/>
      <c r="E7" s="127"/>
      <c r="F7" s="126"/>
      <c r="G7" s="127"/>
      <c r="H7" s="126"/>
      <c r="I7" s="127"/>
      <c r="J7" s="126"/>
      <c r="K7" s="248"/>
    </row>
    <row r="8" spans="1:11" ht="30" customHeight="1">
      <c r="A8" s="247">
        <v>311</v>
      </c>
      <c r="B8" s="126">
        <v>4231</v>
      </c>
      <c r="C8" s="127">
        <v>126</v>
      </c>
      <c r="D8" s="126">
        <v>3022</v>
      </c>
      <c r="E8" s="127">
        <v>90</v>
      </c>
      <c r="F8" s="126">
        <v>3367</v>
      </c>
      <c r="G8" s="127">
        <v>42</v>
      </c>
      <c r="H8" s="126">
        <v>2849</v>
      </c>
      <c r="I8" s="127">
        <v>27</v>
      </c>
      <c r="J8" s="126">
        <v>5725</v>
      </c>
      <c r="K8" s="248">
        <v>11</v>
      </c>
    </row>
    <row r="9" spans="1:11" ht="30" customHeight="1">
      <c r="A9" s="247" t="s">
        <v>311</v>
      </c>
      <c r="B9" s="126" t="s">
        <v>311</v>
      </c>
      <c r="C9" s="127" t="s">
        <v>311</v>
      </c>
      <c r="D9" s="126" t="s">
        <v>311</v>
      </c>
      <c r="E9" s="127" t="s">
        <v>311</v>
      </c>
      <c r="F9" s="126" t="s">
        <v>311</v>
      </c>
      <c r="G9" s="127" t="s">
        <v>311</v>
      </c>
      <c r="H9" s="126" t="s">
        <v>311</v>
      </c>
      <c r="I9" s="127" t="s">
        <v>311</v>
      </c>
      <c r="J9" s="126" t="s">
        <v>311</v>
      </c>
      <c r="K9" s="248" t="s">
        <v>311</v>
      </c>
    </row>
    <row r="10" spans="1:11" ht="30" customHeight="1">
      <c r="A10" s="247" t="s">
        <v>311</v>
      </c>
      <c r="B10" s="126" t="s">
        <v>311</v>
      </c>
      <c r="C10" s="127" t="s">
        <v>311</v>
      </c>
      <c r="D10" s="126" t="s">
        <v>311</v>
      </c>
      <c r="E10" s="127" t="s">
        <v>311</v>
      </c>
      <c r="F10" s="126" t="s">
        <v>311</v>
      </c>
      <c r="G10" s="127" t="s">
        <v>311</v>
      </c>
      <c r="H10" s="126" t="s">
        <v>311</v>
      </c>
      <c r="I10" s="127" t="s">
        <v>311</v>
      </c>
      <c r="J10" s="126" t="s">
        <v>311</v>
      </c>
      <c r="K10" s="248" t="s">
        <v>311</v>
      </c>
    </row>
    <row r="11" spans="1:11" ht="30" customHeight="1">
      <c r="A11" s="247">
        <v>37</v>
      </c>
      <c r="B11" s="126">
        <v>468</v>
      </c>
      <c r="C11" s="127">
        <v>5</v>
      </c>
      <c r="D11" s="126">
        <v>117</v>
      </c>
      <c r="E11" s="127">
        <v>2</v>
      </c>
      <c r="F11" s="126">
        <v>61</v>
      </c>
      <c r="G11" s="127">
        <v>1</v>
      </c>
      <c r="H11" s="126">
        <v>68</v>
      </c>
      <c r="I11" s="127" t="s">
        <v>311</v>
      </c>
      <c r="J11" s="126" t="s">
        <v>311</v>
      </c>
      <c r="K11" s="248">
        <v>1</v>
      </c>
    </row>
    <row r="12" spans="1:11" ht="30" customHeight="1">
      <c r="A12" s="247">
        <v>37</v>
      </c>
      <c r="B12" s="126">
        <v>529</v>
      </c>
      <c r="C12" s="127">
        <v>16</v>
      </c>
      <c r="D12" s="126">
        <v>385</v>
      </c>
      <c r="E12" s="127">
        <v>18</v>
      </c>
      <c r="F12" s="126">
        <v>654</v>
      </c>
      <c r="G12" s="127">
        <v>13</v>
      </c>
      <c r="H12" s="126">
        <v>893</v>
      </c>
      <c r="I12" s="127">
        <v>9</v>
      </c>
      <c r="J12" s="126">
        <v>2054</v>
      </c>
      <c r="K12" s="248">
        <v>1</v>
      </c>
    </row>
    <row r="13" spans="1:11" ht="30" customHeight="1">
      <c r="A13" s="247" t="s">
        <v>311</v>
      </c>
      <c r="B13" s="126" t="s">
        <v>311</v>
      </c>
      <c r="C13" s="127" t="s">
        <v>311</v>
      </c>
      <c r="D13" s="126" t="s">
        <v>311</v>
      </c>
      <c r="E13" s="127" t="s">
        <v>311</v>
      </c>
      <c r="F13" s="126" t="s">
        <v>311</v>
      </c>
      <c r="G13" s="127" t="s">
        <v>311</v>
      </c>
      <c r="H13" s="126" t="s">
        <v>311</v>
      </c>
      <c r="I13" s="127" t="s">
        <v>311</v>
      </c>
      <c r="J13" s="126" t="s">
        <v>311</v>
      </c>
      <c r="K13" s="248" t="s">
        <v>311</v>
      </c>
    </row>
    <row r="14" spans="1:11" ht="30" customHeight="1">
      <c r="A14" s="247" t="s">
        <v>311</v>
      </c>
      <c r="B14" s="126" t="s">
        <v>311</v>
      </c>
      <c r="C14" s="127" t="s">
        <v>311</v>
      </c>
      <c r="D14" s="126" t="s">
        <v>311</v>
      </c>
      <c r="E14" s="127" t="s">
        <v>311</v>
      </c>
      <c r="F14" s="126" t="s">
        <v>311</v>
      </c>
      <c r="G14" s="127" t="s">
        <v>311</v>
      </c>
      <c r="H14" s="126" t="s">
        <v>311</v>
      </c>
      <c r="I14" s="127" t="s">
        <v>311</v>
      </c>
      <c r="J14" s="126" t="s">
        <v>311</v>
      </c>
      <c r="K14" s="248" t="s">
        <v>311</v>
      </c>
    </row>
    <row r="15" spans="1:11" ht="30" customHeight="1">
      <c r="A15" s="247">
        <v>25</v>
      </c>
      <c r="B15" s="126">
        <v>347</v>
      </c>
      <c r="C15" s="127">
        <v>13</v>
      </c>
      <c r="D15" s="126">
        <v>303</v>
      </c>
      <c r="E15" s="127">
        <v>13</v>
      </c>
      <c r="F15" s="126">
        <v>464</v>
      </c>
      <c r="G15" s="127">
        <v>10</v>
      </c>
      <c r="H15" s="126">
        <v>696</v>
      </c>
      <c r="I15" s="127">
        <v>4</v>
      </c>
      <c r="J15" s="126">
        <v>493</v>
      </c>
      <c r="K15" s="248" t="s">
        <v>311</v>
      </c>
    </row>
    <row r="16" spans="1:11" ht="30" customHeight="1">
      <c r="A16" s="247">
        <v>110</v>
      </c>
      <c r="B16" s="126">
        <v>1485</v>
      </c>
      <c r="C16" s="127">
        <v>32</v>
      </c>
      <c r="D16" s="126">
        <v>752</v>
      </c>
      <c r="E16" s="127">
        <v>20</v>
      </c>
      <c r="F16" s="126">
        <v>733</v>
      </c>
      <c r="G16" s="127">
        <v>8</v>
      </c>
      <c r="H16" s="126">
        <v>484</v>
      </c>
      <c r="I16" s="127">
        <v>4</v>
      </c>
      <c r="J16" s="126">
        <v>762</v>
      </c>
      <c r="K16" s="248">
        <v>5</v>
      </c>
    </row>
    <row r="17" spans="1:11" ht="30" customHeight="1">
      <c r="A17" s="247">
        <v>1</v>
      </c>
      <c r="B17" s="126">
        <v>18</v>
      </c>
      <c r="C17" s="127">
        <v>4</v>
      </c>
      <c r="D17" s="126">
        <v>97</v>
      </c>
      <c r="E17" s="127">
        <v>2</v>
      </c>
      <c r="F17" s="126">
        <v>76</v>
      </c>
      <c r="G17" s="127" t="s">
        <v>311</v>
      </c>
      <c r="H17" s="126" t="s">
        <v>311</v>
      </c>
      <c r="I17" s="127" t="s">
        <v>311</v>
      </c>
      <c r="J17" s="126" t="s">
        <v>311</v>
      </c>
      <c r="K17" s="248" t="s">
        <v>311</v>
      </c>
    </row>
    <row r="18" spans="1:11" ht="30" customHeight="1">
      <c r="A18" s="247">
        <v>10</v>
      </c>
      <c r="B18" s="126">
        <v>138</v>
      </c>
      <c r="C18" s="127" t="s">
        <v>311</v>
      </c>
      <c r="D18" s="126" t="s">
        <v>311</v>
      </c>
      <c r="E18" s="127" t="s">
        <v>311</v>
      </c>
      <c r="F18" s="126" t="s">
        <v>311</v>
      </c>
      <c r="G18" s="127" t="s">
        <v>311</v>
      </c>
      <c r="H18" s="126" t="s">
        <v>311</v>
      </c>
      <c r="I18" s="127" t="s">
        <v>311</v>
      </c>
      <c r="J18" s="126" t="s">
        <v>311</v>
      </c>
      <c r="K18" s="248" t="s">
        <v>311</v>
      </c>
    </row>
    <row r="19" spans="1:11" ht="30" customHeight="1">
      <c r="A19" s="247">
        <v>3</v>
      </c>
      <c r="B19" s="126">
        <v>40</v>
      </c>
      <c r="C19" s="127">
        <v>1</v>
      </c>
      <c r="D19" s="126">
        <v>20</v>
      </c>
      <c r="E19" s="127" t="s">
        <v>311</v>
      </c>
      <c r="F19" s="126" t="s">
        <v>311</v>
      </c>
      <c r="G19" s="127" t="s">
        <v>311</v>
      </c>
      <c r="H19" s="126" t="s">
        <v>311</v>
      </c>
      <c r="I19" s="127" t="s">
        <v>311</v>
      </c>
      <c r="J19" s="126" t="s">
        <v>311</v>
      </c>
      <c r="K19" s="248" t="s">
        <v>311</v>
      </c>
    </row>
    <row r="20" spans="1:11" ht="30" customHeight="1">
      <c r="A20" s="247">
        <v>31</v>
      </c>
      <c r="B20" s="126">
        <v>449</v>
      </c>
      <c r="C20" s="127">
        <v>33</v>
      </c>
      <c r="D20" s="126">
        <v>806</v>
      </c>
      <c r="E20" s="127">
        <v>11</v>
      </c>
      <c r="F20" s="126">
        <v>413</v>
      </c>
      <c r="G20" s="127">
        <v>2</v>
      </c>
      <c r="H20" s="126">
        <v>145</v>
      </c>
      <c r="I20" s="127" t="s">
        <v>311</v>
      </c>
      <c r="J20" s="126" t="s">
        <v>311</v>
      </c>
      <c r="K20" s="248" t="s">
        <v>311</v>
      </c>
    </row>
    <row r="21" spans="1:11" ht="30" customHeight="1">
      <c r="A21" s="247">
        <v>5</v>
      </c>
      <c r="B21" s="126">
        <v>70</v>
      </c>
      <c r="C21" s="127">
        <v>6</v>
      </c>
      <c r="D21" s="126">
        <v>144</v>
      </c>
      <c r="E21" s="127">
        <v>4</v>
      </c>
      <c r="F21" s="126">
        <v>157</v>
      </c>
      <c r="G21" s="127">
        <v>2</v>
      </c>
      <c r="H21" s="126">
        <v>163</v>
      </c>
      <c r="I21" s="127">
        <v>1</v>
      </c>
      <c r="J21" s="126">
        <v>110</v>
      </c>
      <c r="K21" s="248">
        <v>1</v>
      </c>
    </row>
    <row r="22" spans="1:11" ht="30" customHeight="1">
      <c r="A22" s="247">
        <v>7</v>
      </c>
      <c r="B22" s="126">
        <v>101</v>
      </c>
      <c r="C22" s="127">
        <v>2</v>
      </c>
      <c r="D22" s="126">
        <v>54</v>
      </c>
      <c r="E22" s="127">
        <v>2</v>
      </c>
      <c r="F22" s="126">
        <v>73</v>
      </c>
      <c r="G22" s="127" t="s">
        <v>311</v>
      </c>
      <c r="H22" s="247" t="s">
        <v>311</v>
      </c>
      <c r="I22" s="127">
        <v>1</v>
      </c>
      <c r="J22" s="126">
        <v>118</v>
      </c>
      <c r="K22" s="248">
        <v>2</v>
      </c>
    </row>
    <row r="23" spans="1:11" ht="30" customHeight="1">
      <c r="A23" s="247">
        <v>33</v>
      </c>
      <c r="B23" s="126">
        <v>441</v>
      </c>
      <c r="C23" s="127">
        <v>8</v>
      </c>
      <c r="D23" s="126">
        <v>188</v>
      </c>
      <c r="E23" s="127">
        <v>14</v>
      </c>
      <c r="F23" s="126">
        <v>578</v>
      </c>
      <c r="G23" s="127">
        <v>5</v>
      </c>
      <c r="H23" s="126">
        <v>306</v>
      </c>
      <c r="I23" s="127">
        <v>6</v>
      </c>
      <c r="J23" s="126">
        <v>1768</v>
      </c>
      <c r="K23" s="248">
        <v>1</v>
      </c>
    </row>
    <row r="24" spans="1:11" ht="30" customHeight="1">
      <c r="A24" s="247">
        <v>2</v>
      </c>
      <c r="B24" s="126">
        <v>25</v>
      </c>
      <c r="C24" s="127">
        <v>1</v>
      </c>
      <c r="D24" s="126">
        <v>29</v>
      </c>
      <c r="E24" s="127" t="s">
        <v>311</v>
      </c>
      <c r="F24" s="126" t="s">
        <v>311</v>
      </c>
      <c r="G24" s="127" t="s">
        <v>311</v>
      </c>
      <c r="H24" s="126" t="s">
        <v>302</v>
      </c>
      <c r="I24" s="127">
        <v>1</v>
      </c>
      <c r="J24" s="126">
        <v>277</v>
      </c>
      <c r="K24" s="248" t="s">
        <v>311</v>
      </c>
    </row>
    <row r="25" spans="1:11" ht="30" customHeight="1">
      <c r="A25" s="249">
        <v>10</v>
      </c>
      <c r="B25" s="125">
        <v>120</v>
      </c>
      <c r="C25" s="129">
        <v>5</v>
      </c>
      <c r="D25" s="125">
        <v>127</v>
      </c>
      <c r="E25" s="129">
        <v>4</v>
      </c>
      <c r="F25" s="125">
        <v>158</v>
      </c>
      <c r="G25" s="129">
        <v>1</v>
      </c>
      <c r="H25" s="125">
        <v>94</v>
      </c>
      <c r="I25" s="129">
        <v>1</v>
      </c>
      <c r="J25" s="125">
        <v>143</v>
      </c>
      <c r="K25" s="250" t="s">
        <v>311</v>
      </c>
    </row>
    <row r="26" spans="1:10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5" customHeight="1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3.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ht="15" customHeight="1">
      <c r="K30" s="251"/>
    </row>
    <row r="31" spans="1:10" ht="13.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3.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3.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3.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3.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3.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3.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3.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3.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3.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3.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3.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3.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3.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3.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3.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3.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3.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3.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3.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3.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3.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3.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3.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3.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3.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3.5">
      <c r="A57" s="3"/>
      <c r="B57" s="3"/>
      <c r="C57" s="3"/>
      <c r="D57" s="3"/>
      <c r="E57" s="3"/>
      <c r="F57" s="3"/>
      <c r="G57" s="3"/>
      <c r="H57" s="3"/>
      <c r="I57" s="3"/>
      <c r="J57" s="3"/>
    </row>
  </sheetData>
  <sheetProtection/>
  <mergeCells count="7">
    <mergeCell ref="G4:H4"/>
    <mergeCell ref="I4:J4"/>
    <mergeCell ref="A3:K3"/>
    <mergeCell ref="K4:K5"/>
    <mergeCell ref="A4:B4"/>
    <mergeCell ref="C4:D4"/>
    <mergeCell ref="E4:F4"/>
  </mergeCells>
  <printOptions/>
  <pageMargins left="0.5118110236220472" right="0.7874015748031497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"/>
  <sheetViews>
    <sheetView view="pageBreakPreview" zoomScale="60" zoomScaleNormal="70" zoomScalePageLayoutView="0" workbookViewId="0" topLeftCell="A10">
      <selection activeCell="E9" sqref="E9"/>
    </sheetView>
  </sheetViews>
  <sheetFormatPr defaultColWidth="2.375" defaultRowHeight="13.5"/>
  <cols>
    <col min="1" max="1" width="2.375" style="5" customWidth="1"/>
    <col min="2" max="2" width="6.25390625" style="5" customWidth="1"/>
    <col min="3" max="3" width="27.75390625" style="5" customWidth="1"/>
    <col min="4" max="4" width="8.375" style="5" customWidth="1"/>
    <col min="5" max="5" width="8.375" style="253" customWidth="1"/>
    <col min="6" max="9" width="8.375" style="5" customWidth="1"/>
    <col min="10" max="10" width="1.00390625" style="5" customWidth="1"/>
    <col min="11" max="16384" width="2.375" style="5" customWidth="1"/>
  </cols>
  <sheetData>
    <row r="1" ht="22.5" customHeight="1">
      <c r="A1" s="97" t="s">
        <v>480</v>
      </c>
    </row>
    <row r="2" spans="2:9" ht="15" customHeight="1">
      <c r="B2" s="3"/>
      <c r="C2" s="3"/>
      <c r="D2" s="3"/>
      <c r="E2" s="222"/>
      <c r="F2" s="3"/>
      <c r="G2" s="3"/>
      <c r="H2" s="3"/>
      <c r="I2" s="3"/>
    </row>
    <row r="3" spans="2:10" ht="30" customHeight="1">
      <c r="B3" s="300" t="s">
        <v>2</v>
      </c>
      <c r="C3" s="320"/>
      <c r="D3" s="292" t="s">
        <v>320</v>
      </c>
      <c r="E3" s="316"/>
      <c r="F3" s="318" t="s">
        <v>321</v>
      </c>
      <c r="G3" s="319"/>
      <c r="H3" s="319"/>
      <c r="I3" s="319"/>
      <c r="J3" s="319"/>
    </row>
    <row r="4" spans="2:10" ht="34.5" customHeight="1">
      <c r="B4" s="302"/>
      <c r="C4" s="321"/>
      <c r="D4" s="323"/>
      <c r="E4" s="324"/>
      <c r="F4" s="325" t="s">
        <v>187</v>
      </c>
      <c r="G4" s="326"/>
      <c r="H4" s="323" t="s">
        <v>44</v>
      </c>
      <c r="I4" s="324"/>
      <c r="J4" s="233"/>
    </row>
    <row r="5" spans="2:10" ht="34.5" customHeight="1">
      <c r="B5" s="304"/>
      <c r="C5" s="322"/>
      <c r="D5" s="254" t="s">
        <v>188</v>
      </c>
      <c r="E5" s="255" t="s">
        <v>189</v>
      </c>
      <c r="F5" s="234" t="s">
        <v>188</v>
      </c>
      <c r="G5" s="235" t="s">
        <v>189</v>
      </c>
      <c r="H5" s="256" t="s">
        <v>188</v>
      </c>
      <c r="I5" s="235" t="s">
        <v>189</v>
      </c>
      <c r="J5" s="236"/>
    </row>
    <row r="6" spans="2:9" ht="21.75" customHeight="1">
      <c r="B6" s="292"/>
      <c r="C6" s="316"/>
      <c r="D6" s="155"/>
      <c r="E6" s="198" t="s">
        <v>21</v>
      </c>
      <c r="F6" s="197"/>
      <c r="G6" s="198" t="s">
        <v>21</v>
      </c>
      <c r="H6" s="197"/>
      <c r="I6" s="198" t="s">
        <v>21</v>
      </c>
    </row>
    <row r="7" spans="2:9" ht="30" customHeight="1">
      <c r="B7" s="296"/>
      <c r="C7" s="317"/>
      <c r="D7" s="101"/>
      <c r="E7" s="132"/>
      <c r="F7" s="130"/>
      <c r="G7" s="132"/>
      <c r="H7" s="130"/>
      <c r="I7" s="132"/>
    </row>
    <row r="8" spans="2:9" ht="30" customHeight="1">
      <c r="B8" s="239" t="s">
        <v>184</v>
      </c>
      <c r="C8" s="257" t="s">
        <v>3</v>
      </c>
      <c r="D8" s="124">
        <v>2378</v>
      </c>
      <c r="E8" s="126">
        <v>25388</v>
      </c>
      <c r="F8" s="127">
        <v>646</v>
      </c>
      <c r="G8" s="126">
        <v>6607</v>
      </c>
      <c r="H8" s="127">
        <v>435</v>
      </c>
      <c r="I8" s="126">
        <v>3423</v>
      </c>
    </row>
    <row r="9" spans="2:9" ht="24.75" customHeight="1">
      <c r="B9" s="296"/>
      <c r="C9" s="317"/>
      <c r="D9" s="124"/>
      <c r="E9" s="126"/>
      <c r="F9" s="127"/>
      <c r="G9" s="126"/>
      <c r="H9" s="127"/>
      <c r="I9" s="126"/>
    </row>
    <row r="10" spans="2:9" ht="30" customHeight="1">
      <c r="B10" s="239" t="s">
        <v>185</v>
      </c>
      <c r="C10" s="257" t="s">
        <v>13</v>
      </c>
      <c r="D10" s="124">
        <v>2</v>
      </c>
      <c r="E10" s="258">
        <v>12</v>
      </c>
      <c r="F10" s="127">
        <v>1</v>
      </c>
      <c r="G10" s="126">
        <v>6</v>
      </c>
      <c r="H10" s="127" t="s">
        <v>464</v>
      </c>
      <c r="I10" s="126" t="s">
        <v>302</v>
      </c>
    </row>
    <row r="11" spans="2:9" ht="30" customHeight="1">
      <c r="B11" s="116" t="s">
        <v>133</v>
      </c>
      <c r="C11" s="257" t="s">
        <v>375</v>
      </c>
      <c r="D11" s="124" t="s">
        <v>311</v>
      </c>
      <c r="E11" s="126" t="s">
        <v>311</v>
      </c>
      <c r="F11" s="127" t="s">
        <v>311</v>
      </c>
      <c r="G11" s="126" t="s">
        <v>311</v>
      </c>
      <c r="H11" s="127" t="s">
        <v>311</v>
      </c>
      <c r="I11" s="126" t="s">
        <v>311</v>
      </c>
    </row>
    <row r="12" spans="2:9" ht="30" customHeight="1">
      <c r="B12" s="116" t="s">
        <v>134</v>
      </c>
      <c r="C12" s="257" t="s">
        <v>4</v>
      </c>
      <c r="D12" s="124">
        <v>390</v>
      </c>
      <c r="E12" s="258">
        <v>1867</v>
      </c>
      <c r="F12" s="127">
        <v>108</v>
      </c>
      <c r="G12" s="126">
        <v>558</v>
      </c>
      <c r="H12" s="127">
        <v>105</v>
      </c>
      <c r="I12" s="126">
        <v>517</v>
      </c>
    </row>
    <row r="13" spans="2:9" ht="30" customHeight="1">
      <c r="B13" s="116" t="s">
        <v>135</v>
      </c>
      <c r="C13" s="257" t="s">
        <v>5</v>
      </c>
      <c r="D13" s="124">
        <v>298</v>
      </c>
      <c r="E13" s="258">
        <v>5309</v>
      </c>
      <c r="F13" s="127">
        <v>142</v>
      </c>
      <c r="G13" s="126">
        <v>2517</v>
      </c>
      <c r="H13" s="127">
        <v>59</v>
      </c>
      <c r="I13" s="126">
        <v>829</v>
      </c>
    </row>
    <row r="14" spans="2:9" ht="30" customHeight="1">
      <c r="B14" s="116" t="s">
        <v>136</v>
      </c>
      <c r="C14" s="259" t="s">
        <v>6</v>
      </c>
      <c r="D14" s="124">
        <v>3</v>
      </c>
      <c r="E14" s="258">
        <v>20</v>
      </c>
      <c r="F14" s="127">
        <v>2</v>
      </c>
      <c r="G14" s="126">
        <v>11</v>
      </c>
      <c r="H14" s="127" t="s">
        <v>311</v>
      </c>
      <c r="I14" s="126" t="s">
        <v>311</v>
      </c>
    </row>
    <row r="15" spans="2:9" ht="30" customHeight="1">
      <c r="B15" s="116" t="s">
        <v>137</v>
      </c>
      <c r="C15" s="257" t="s">
        <v>7</v>
      </c>
      <c r="D15" s="124">
        <v>5</v>
      </c>
      <c r="E15" s="258">
        <v>15</v>
      </c>
      <c r="F15" s="127" t="s">
        <v>311</v>
      </c>
      <c r="G15" s="126" t="s">
        <v>311</v>
      </c>
      <c r="H15" s="127">
        <v>2</v>
      </c>
      <c r="I15" s="126">
        <v>3</v>
      </c>
    </row>
    <row r="16" spans="2:9" ht="30" customHeight="1">
      <c r="B16" s="116" t="s">
        <v>138</v>
      </c>
      <c r="C16" s="257" t="s">
        <v>368</v>
      </c>
      <c r="D16" s="124">
        <v>101</v>
      </c>
      <c r="E16" s="258">
        <v>2455</v>
      </c>
      <c r="F16" s="127">
        <v>13</v>
      </c>
      <c r="G16" s="126">
        <v>471</v>
      </c>
      <c r="H16" s="127">
        <v>21</v>
      </c>
      <c r="I16" s="126">
        <v>426</v>
      </c>
    </row>
    <row r="17" spans="2:9" ht="30" customHeight="1">
      <c r="B17" s="116" t="s">
        <v>139</v>
      </c>
      <c r="C17" s="257" t="s">
        <v>369</v>
      </c>
      <c r="D17" s="124">
        <v>641</v>
      </c>
      <c r="E17" s="258">
        <v>6013</v>
      </c>
      <c r="F17" s="127">
        <v>168</v>
      </c>
      <c r="G17" s="126">
        <v>1135</v>
      </c>
      <c r="H17" s="127">
        <v>84</v>
      </c>
      <c r="I17" s="126">
        <v>632</v>
      </c>
    </row>
    <row r="18" spans="2:9" ht="30" customHeight="1">
      <c r="B18" s="116" t="s">
        <v>140</v>
      </c>
      <c r="C18" s="257" t="s">
        <v>376</v>
      </c>
      <c r="D18" s="124">
        <v>14</v>
      </c>
      <c r="E18" s="258">
        <v>227</v>
      </c>
      <c r="F18" s="127">
        <v>4</v>
      </c>
      <c r="G18" s="126">
        <v>71</v>
      </c>
      <c r="H18" s="127">
        <v>3</v>
      </c>
      <c r="I18" s="126">
        <v>55</v>
      </c>
    </row>
    <row r="19" spans="2:9" ht="30" customHeight="1">
      <c r="B19" s="116" t="s">
        <v>141</v>
      </c>
      <c r="C19" s="257" t="s">
        <v>371</v>
      </c>
      <c r="D19" s="124">
        <v>107</v>
      </c>
      <c r="E19" s="258">
        <v>421</v>
      </c>
      <c r="F19" s="127">
        <v>32</v>
      </c>
      <c r="G19" s="126">
        <v>102</v>
      </c>
      <c r="H19" s="127">
        <v>25</v>
      </c>
      <c r="I19" s="126">
        <v>75</v>
      </c>
    </row>
    <row r="20" spans="2:9" ht="30" customHeight="1">
      <c r="B20" s="116" t="s">
        <v>142</v>
      </c>
      <c r="C20" s="257" t="s">
        <v>386</v>
      </c>
      <c r="D20" s="124">
        <v>62</v>
      </c>
      <c r="E20" s="258">
        <v>223</v>
      </c>
      <c r="F20" s="127">
        <v>13</v>
      </c>
      <c r="G20" s="126">
        <v>60</v>
      </c>
      <c r="H20" s="127">
        <v>14</v>
      </c>
      <c r="I20" s="126">
        <v>56</v>
      </c>
    </row>
    <row r="21" spans="2:9" ht="30" customHeight="1">
      <c r="B21" s="116" t="s">
        <v>143</v>
      </c>
      <c r="C21" s="257" t="s">
        <v>372</v>
      </c>
      <c r="D21" s="124">
        <v>244</v>
      </c>
      <c r="E21" s="258">
        <v>2339</v>
      </c>
      <c r="F21" s="127">
        <v>39</v>
      </c>
      <c r="G21" s="126">
        <v>140</v>
      </c>
      <c r="H21" s="127">
        <v>44</v>
      </c>
      <c r="I21" s="126">
        <v>255</v>
      </c>
    </row>
    <row r="22" spans="2:9" ht="30" customHeight="1">
      <c r="B22" s="116" t="s">
        <v>144</v>
      </c>
      <c r="C22" s="257" t="s">
        <v>378</v>
      </c>
      <c r="D22" s="124">
        <v>162</v>
      </c>
      <c r="E22" s="258">
        <v>1015</v>
      </c>
      <c r="F22" s="127">
        <v>48</v>
      </c>
      <c r="G22" s="126">
        <v>215</v>
      </c>
      <c r="H22" s="127">
        <v>30</v>
      </c>
      <c r="I22" s="126">
        <v>216</v>
      </c>
    </row>
    <row r="23" spans="2:9" ht="30" customHeight="1">
      <c r="B23" s="116" t="s">
        <v>145</v>
      </c>
      <c r="C23" s="257" t="s">
        <v>374</v>
      </c>
      <c r="D23" s="124">
        <v>74</v>
      </c>
      <c r="E23" s="258">
        <v>509</v>
      </c>
      <c r="F23" s="127">
        <v>14</v>
      </c>
      <c r="G23" s="126">
        <v>116</v>
      </c>
      <c r="H23" s="127">
        <v>10</v>
      </c>
      <c r="I23" s="126">
        <v>26</v>
      </c>
    </row>
    <row r="24" spans="2:9" ht="30" customHeight="1">
      <c r="B24" s="116" t="s">
        <v>146</v>
      </c>
      <c r="C24" s="260" t="s">
        <v>366</v>
      </c>
      <c r="D24" s="124">
        <v>152</v>
      </c>
      <c r="E24" s="258">
        <v>3655</v>
      </c>
      <c r="F24" s="127">
        <v>28</v>
      </c>
      <c r="G24" s="126">
        <v>881</v>
      </c>
      <c r="H24" s="127">
        <v>13</v>
      </c>
      <c r="I24" s="126">
        <v>202</v>
      </c>
    </row>
    <row r="25" spans="2:9" ht="30" customHeight="1">
      <c r="B25" s="261" t="s">
        <v>186</v>
      </c>
      <c r="C25" s="257" t="s">
        <v>8</v>
      </c>
      <c r="D25" s="124">
        <v>9</v>
      </c>
      <c r="E25" s="258">
        <v>359</v>
      </c>
      <c r="F25" s="127" t="s">
        <v>311</v>
      </c>
      <c r="G25" s="126" t="s">
        <v>311</v>
      </c>
      <c r="H25" s="127">
        <v>2</v>
      </c>
      <c r="I25" s="126">
        <v>41</v>
      </c>
    </row>
    <row r="26" spans="2:10" ht="30" customHeight="1">
      <c r="B26" s="115" t="s">
        <v>148</v>
      </c>
      <c r="C26" s="262" t="s">
        <v>216</v>
      </c>
      <c r="D26" s="123">
        <v>114</v>
      </c>
      <c r="E26" s="263">
        <v>949</v>
      </c>
      <c r="F26" s="129">
        <v>34</v>
      </c>
      <c r="G26" s="125">
        <v>324</v>
      </c>
      <c r="H26" s="129">
        <v>23</v>
      </c>
      <c r="I26" s="125">
        <v>90</v>
      </c>
      <c r="J26" s="44"/>
    </row>
    <row r="27" spans="2:9" ht="15" customHeight="1">
      <c r="B27" s="3"/>
      <c r="C27" s="3"/>
      <c r="D27" s="3"/>
      <c r="E27" s="222"/>
      <c r="F27" s="3"/>
      <c r="G27" s="3"/>
      <c r="H27" s="3"/>
      <c r="I27" s="3"/>
    </row>
    <row r="29" spans="2:9" ht="15" customHeight="1">
      <c r="B29" s="3"/>
      <c r="C29" s="3"/>
      <c r="D29" s="3"/>
      <c r="E29" s="222"/>
      <c r="F29" s="3"/>
      <c r="G29" s="3"/>
      <c r="H29" s="3"/>
      <c r="I29" s="3"/>
    </row>
    <row r="30" spans="2:9" ht="13.5">
      <c r="B30" s="3"/>
      <c r="C30" s="3"/>
      <c r="D30" s="3"/>
      <c r="E30" s="222"/>
      <c r="F30" s="3"/>
      <c r="G30" s="3"/>
      <c r="H30" s="3"/>
      <c r="I30" s="3"/>
    </row>
    <row r="31" spans="2:9" ht="13.5">
      <c r="B31" s="3"/>
      <c r="C31" s="3"/>
      <c r="D31" s="3"/>
      <c r="E31" s="222"/>
      <c r="F31" s="3"/>
      <c r="G31" s="3"/>
      <c r="H31" s="3"/>
      <c r="I31" s="3"/>
    </row>
    <row r="32" spans="2:9" ht="13.5">
      <c r="B32" s="3"/>
      <c r="C32" s="3"/>
      <c r="D32" s="3"/>
      <c r="E32" s="222"/>
      <c r="F32" s="3"/>
      <c r="G32" s="3"/>
      <c r="H32" s="3"/>
      <c r="I32" s="3"/>
    </row>
    <row r="33" spans="2:9" ht="13.5">
      <c r="B33" s="3"/>
      <c r="C33" s="3"/>
      <c r="D33" s="3"/>
      <c r="E33" s="222"/>
      <c r="F33" s="3"/>
      <c r="G33" s="3"/>
      <c r="H33" s="3"/>
      <c r="I33" s="3"/>
    </row>
    <row r="34" spans="2:9" ht="13.5">
      <c r="B34" s="3"/>
      <c r="C34" s="3"/>
      <c r="D34" s="3"/>
      <c r="E34" s="222"/>
      <c r="F34" s="3"/>
      <c r="G34" s="3"/>
      <c r="H34" s="3"/>
      <c r="I34" s="3"/>
    </row>
    <row r="35" spans="2:9" ht="13.5">
      <c r="B35" s="3"/>
      <c r="C35" s="3"/>
      <c r="D35" s="3"/>
      <c r="E35" s="222"/>
      <c r="F35" s="3"/>
      <c r="G35" s="3"/>
      <c r="H35" s="3"/>
      <c r="I35" s="3"/>
    </row>
    <row r="36" spans="2:9" ht="13.5">
      <c r="B36" s="3"/>
      <c r="C36" s="3"/>
      <c r="D36" s="3"/>
      <c r="E36" s="222"/>
      <c r="F36" s="3"/>
      <c r="G36" s="3"/>
      <c r="H36" s="3"/>
      <c r="I36" s="3"/>
    </row>
    <row r="37" spans="2:9" ht="13.5">
      <c r="B37" s="3"/>
      <c r="C37" s="3"/>
      <c r="D37" s="3"/>
      <c r="E37" s="222"/>
      <c r="F37" s="3"/>
      <c r="G37" s="3"/>
      <c r="H37" s="3"/>
      <c r="I37" s="3"/>
    </row>
    <row r="38" spans="2:9" ht="13.5">
      <c r="B38" s="3"/>
      <c r="C38" s="3"/>
      <c r="D38" s="3"/>
      <c r="E38" s="222"/>
      <c r="F38" s="3"/>
      <c r="G38" s="3"/>
      <c r="H38" s="3"/>
      <c r="I38" s="3"/>
    </row>
    <row r="39" spans="2:9" ht="13.5">
      <c r="B39" s="3"/>
      <c r="C39" s="3"/>
      <c r="D39" s="3"/>
      <c r="E39" s="222"/>
      <c r="F39" s="3"/>
      <c r="G39" s="3"/>
      <c r="H39" s="3"/>
      <c r="I39" s="3"/>
    </row>
    <row r="40" spans="2:9" ht="13.5">
      <c r="B40" s="3"/>
      <c r="C40" s="3"/>
      <c r="D40" s="3"/>
      <c r="E40" s="222"/>
      <c r="F40" s="3"/>
      <c r="G40" s="3"/>
      <c r="H40" s="3"/>
      <c r="I40" s="3"/>
    </row>
    <row r="41" spans="2:9" ht="13.5">
      <c r="B41" s="3"/>
      <c r="C41" s="3"/>
      <c r="D41" s="3"/>
      <c r="E41" s="222"/>
      <c r="F41" s="3"/>
      <c r="G41" s="3"/>
      <c r="H41" s="3"/>
      <c r="I41" s="3"/>
    </row>
    <row r="42" spans="2:9" ht="13.5">
      <c r="B42" s="3"/>
      <c r="C42" s="3"/>
      <c r="D42" s="3"/>
      <c r="E42" s="222"/>
      <c r="F42" s="3"/>
      <c r="G42" s="3"/>
      <c r="H42" s="3"/>
      <c r="I42" s="3"/>
    </row>
    <row r="43" spans="2:9" ht="13.5">
      <c r="B43" s="3"/>
      <c r="C43" s="3"/>
      <c r="D43" s="3"/>
      <c r="E43" s="222"/>
      <c r="F43" s="3"/>
      <c r="G43" s="3"/>
      <c r="H43" s="3"/>
      <c r="I43" s="3"/>
    </row>
    <row r="44" spans="2:9" ht="13.5">
      <c r="B44" s="3"/>
      <c r="C44" s="3"/>
      <c r="D44" s="3"/>
      <c r="E44" s="222"/>
      <c r="F44" s="3"/>
      <c r="G44" s="3"/>
      <c r="H44" s="3"/>
      <c r="I44" s="3"/>
    </row>
    <row r="45" spans="2:9" ht="13.5">
      <c r="B45" s="3"/>
      <c r="C45" s="3"/>
      <c r="D45" s="3"/>
      <c r="E45" s="222"/>
      <c r="F45" s="3"/>
      <c r="G45" s="3"/>
      <c r="H45" s="3"/>
      <c r="I45" s="3"/>
    </row>
    <row r="46" spans="2:9" ht="13.5">
      <c r="B46" s="3"/>
      <c r="C46" s="3"/>
      <c r="D46" s="3"/>
      <c r="E46" s="222"/>
      <c r="F46" s="3"/>
      <c r="G46" s="3"/>
      <c r="H46" s="3"/>
      <c r="I46" s="3"/>
    </row>
    <row r="47" spans="2:9" ht="13.5">
      <c r="B47" s="3"/>
      <c r="C47" s="3"/>
      <c r="D47" s="3"/>
      <c r="E47" s="222"/>
      <c r="F47" s="3"/>
      <c r="G47" s="3"/>
      <c r="H47" s="3"/>
      <c r="I47" s="3"/>
    </row>
    <row r="48" spans="2:9" ht="13.5">
      <c r="B48" s="3"/>
      <c r="C48" s="3"/>
      <c r="D48" s="3"/>
      <c r="E48" s="222"/>
      <c r="F48" s="3"/>
      <c r="G48" s="3"/>
      <c r="H48" s="3"/>
      <c r="I48" s="3"/>
    </row>
    <row r="49" spans="2:9" ht="13.5">
      <c r="B49" s="3"/>
      <c r="C49" s="3"/>
      <c r="D49" s="3"/>
      <c r="E49" s="222"/>
      <c r="F49" s="3"/>
      <c r="G49" s="3"/>
      <c r="H49" s="3"/>
      <c r="I49" s="3"/>
    </row>
    <row r="50" spans="2:9" ht="13.5">
      <c r="B50" s="3"/>
      <c r="C50" s="3"/>
      <c r="D50" s="3"/>
      <c r="E50" s="222"/>
      <c r="F50" s="3"/>
      <c r="G50" s="3"/>
      <c r="H50" s="3"/>
      <c r="I50" s="3"/>
    </row>
    <row r="51" spans="2:9" ht="13.5">
      <c r="B51" s="3"/>
      <c r="C51" s="3"/>
      <c r="D51" s="3"/>
      <c r="E51" s="222"/>
      <c r="F51" s="3"/>
      <c r="G51" s="3"/>
      <c r="H51" s="3"/>
      <c r="I51" s="3"/>
    </row>
    <row r="52" spans="2:9" ht="13.5">
      <c r="B52" s="3"/>
      <c r="C52" s="3"/>
      <c r="D52" s="3"/>
      <c r="E52" s="222"/>
      <c r="F52" s="3"/>
      <c r="G52" s="3"/>
      <c r="H52" s="3"/>
      <c r="I52" s="3"/>
    </row>
    <row r="53" spans="2:9" ht="13.5">
      <c r="B53" s="3"/>
      <c r="C53" s="3"/>
      <c r="D53" s="3"/>
      <c r="E53" s="222"/>
      <c r="F53" s="3"/>
      <c r="G53" s="3"/>
      <c r="H53" s="3"/>
      <c r="I53" s="3"/>
    </row>
  </sheetData>
  <sheetProtection/>
  <mergeCells count="7">
    <mergeCell ref="B6:C7"/>
    <mergeCell ref="B9:C9"/>
    <mergeCell ref="F3:J3"/>
    <mergeCell ref="B3:C5"/>
    <mergeCell ref="D3:E4"/>
    <mergeCell ref="F4:G4"/>
    <mergeCell ref="H4:I4"/>
  </mergeCells>
  <printOptions/>
  <pageMargins left="0.7874015748031497" right="0.6692913385826772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H51"/>
  <sheetViews>
    <sheetView view="pageBreakPreview" zoomScale="60" zoomScaleNormal="70" zoomScalePageLayoutView="0" workbookViewId="0" topLeftCell="A1">
      <selection activeCell="A3" sqref="A3:H26"/>
    </sheetView>
  </sheetViews>
  <sheetFormatPr defaultColWidth="2.375" defaultRowHeight="13.5"/>
  <cols>
    <col min="1" max="8" width="8.75390625" style="5" customWidth="1"/>
    <col min="9" max="16384" width="2.375" style="5" customWidth="1"/>
  </cols>
  <sheetData>
    <row r="1" ht="22.5" customHeight="1"/>
    <row r="2" spans="1:8" ht="15" customHeight="1">
      <c r="A2" s="3"/>
      <c r="B2" s="3"/>
      <c r="C2" s="3"/>
      <c r="D2" s="3"/>
      <c r="E2" s="3"/>
      <c r="F2" s="3"/>
      <c r="G2" s="3"/>
      <c r="H2" s="98" t="s">
        <v>445</v>
      </c>
    </row>
    <row r="3" spans="1:8" ht="30" customHeight="1">
      <c r="A3" s="327" t="s">
        <v>322</v>
      </c>
      <c r="B3" s="328"/>
      <c r="C3" s="328"/>
      <c r="D3" s="328"/>
      <c r="E3" s="328"/>
      <c r="F3" s="328"/>
      <c r="G3" s="328"/>
      <c r="H3" s="329"/>
    </row>
    <row r="4" spans="1:8" ht="34.5" customHeight="1">
      <c r="A4" s="330" t="s">
        <v>207</v>
      </c>
      <c r="B4" s="315"/>
      <c r="C4" s="285" t="s">
        <v>465</v>
      </c>
      <c r="D4" s="288"/>
      <c r="E4" s="285" t="s">
        <v>466</v>
      </c>
      <c r="F4" s="288"/>
      <c r="G4" s="285" t="s">
        <v>190</v>
      </c>
      <c r="H4" s="288"/>
    </row>
    <row r="5" spans="1:8" ht="34.5" customHeight="1">
      <c r="A5" s="234" t="s">
        <v>188</v>
      </c>
      <c r="B5" s="264" t="s">
        <v>189</v>
      </c>
      <c r="C5" s="254" t="s">
        <v>188</v>
      </c>
      <c r="D5" s="265" t="s">
        <v>189</v>
      </c>
      <c r="E5" s="266" t="s">
        <v>188</v>
      </c>
      <c r="F5" s="267" t="s">
        <v>189</v>
      </c>
      <c r="G5" s="266" t="s">
        <v>188</v>
      </c>
      <c r="H5" s="267" t="s">
        <v>189</v>
      </c>
    </row>
    <row r="6" spans="1:8" ht="21.75" customHeight="1">
      <c r="A6" s="197"/>
      <c r="B6" s="198" t="s">
        <v>21</v>
      </c>
      <c r="C6" s="197"/>
      <c r="D6" s="198" t="s">
        <v>21</v>
      </c>
      <c r="E6" s="197"/>
      <c r="F6" s="198" t="s">
        <v>21</v>
      </c>
      <c r="G6" s="197"/>
      <c r="H6" s="198" t="s">
        <v>21</v>
      </c>
    </row>
    <row r="7" spans="1:8" ht="30" customHeight="1">
      <c r="A7" s="130"/>
      <c r="B7" s="132"/>
      <c r="C7" s="130"/>
      <c r="D7" s="132"/>
      <c r="E7" s="130"/>
      <c r="F7" s="132"/>
      <c r="G7" s="130"/>
      <c r="H7" s="132"/>
    </row>
    <row r="8" spans="1:8" ht="30" customHeight="1">
      <c r="A8" s="127">
        <v>537</v>
      </c>
      <c r="B8" s="126">
        <v>5876</v>
      </c>
      <c r="C8" s="127">
        <v>648</v>
      </c>
      <c r="D8" s="126">
        <v>8630</v>
      </c>
      <c r="E8" s="127">
        <v>60</v>
      </c>
      <c r="F8" s="126">
        <v>439</v>
      </c>
      <c r="G8" s="127">
        <v>52</v>
      </c>
      <c r="H8" s="126">
        <v>413</v>
      </c>
    </row>
    <row r="9" spans="1:8" ht="24.75" customHeight="1">
      <c r="A9" s="127"/>
      <c r="B9" s="126"/>
      <c r="C9" s="127"/>
      <c r="D9" s="126"/>
      <c r="E9" s="127"/>
      <c r="F9" s="126"/>
      <c r="G9" s="127"/>
      <c r="H9" s="126"/>
    </row>
    <row r="10" spans="1:8" ht="30" customHeight="1">
      <c r="A10" s="127">
        <v>1</v>
      </c>
      <c r="B10" s="126">
        <v>6</v>
      </c>
      <c r="C10" s="127" t="s">
        <v>311</v>
      </c>
      <c r="D10" s="126" t="s">
        <v>311</v>
      </c>
      <c r="E10" s="127" t="s">
        <v>311</v>
      </c>
      <c r="F10" s="126" t="s">
        <v>311</v>
      </c>
      <c r="G10" s="127" t="s">
        <v>311</v>
      </c>
      <c r="H10" s="126" t="s">
        <v>311</v>
      </c>
    </row>
    <row r="11" spans="1:8" ht="30" customHeight="1">
      <c r="A11" s="127" t="s">
        <v>311</v>
      </c>
      <c r="B11" s="126" t="s">
        <v>311</v>
      </c>
      <c r="C11" s="127" t="s">
        <v>311</v>
      </c>
      <c r="D11" s="126" t="s">
        <v>311</v>
      </c>
      <c r="E11" s="127" t="s">
        <v>311</v>
      </c>
      <c r="F11" s="126" t="s">
        <v>311</v>
      </c>
      <c r="G11" s="127" t="s">
        <v>311</v>
      </c>
      <c r="H11" s="126" t="s">
        <v>311</v>
      </c>
    </row>
    <row r="12" spans="1:8" ht="30" customHeight="1">
      <c r="A12" s="127">
        <v>111</v>
      </c>
      <c r="B12" s="126">
        <v>491</v>
      </c>
      <c r="C12" s="127">
        <v>55</v>
      </c>
      <c r="D12" s="126">
        <v>248</v>
      </c>
      <c r="E12" s="127">
        <v>4</v>
      </c>
      <c r="F12" s="126">
        <v>9</v>
      </c>
      <c r="G12" s="127">
        <v>7</v>
      </c>
      <c r="H12" s="126">
        <v>44</v>
      </c>
    </row>
    <row r="13" spans="1:8" ht="30" customHeight="1">
      <c r="A13" s="127">
        <v>49</v>
      </c>
      <c r="B13" s="126">
        <v>532</v>
      </c>
      <c r="C13" s="127">
        <v>44</v>
      </c>
      <c r="D13" s="126">
        <v>1413</v>
      </c>
      <c r="E13" s="127">
        <v>1</v>
      </c>
      <c r="F13" s="126">
        <v>3</v>
      </c>
      <c r="G13" s="127">
        <v>3</v>
      </c>
      <c r="H13" s="126">
        <v>15</v>
      </c>
    </row>
    <row r="14" spans="1:8" ht="30" customHeight="1">
      <c r="A14" s="127">
        <v>1</v>
      </c>
      <c r="B14" s="126">
        <v>9</v>
      </c>
      <c r="C14" s="127" t="s">
        <v>311</v>
      </c>
      <c r="D14" s="126" t="s">
        <v>311</v>
      </c>
      <c r="E14" s="127" t="s">
        <v>311</v>
      </c>
      <c r="F14" s="126" t="s">
        <v>311</v>
      </c>
      <c r="G14" s="127" t="s">
        <v>311</v>
      </c>
      <c r="H14" s="126" t="s">
        <v>311</v>
      </c>
    </row>
    <row r="15" spans="1:8" ht="30" customHeight="1">
      <c r="A15" s="127">
        <v>2</v>
      </c>
      <c r="B15" s="126">
        <v>9</v>
      </c>
      <c r="C15" s="127">
        <v>1</v>
      </c>
      <c r="D15" s="126">
        <v>3</v>
      </c>
      <c r="E15" s="127" t="s">
        <v>467</v>
      </c>
      <c r="F15" s="126" t="s">
        <v>302</v>
      </c>
      <c r="G15" s="127" t="s">
        <v>311</v>
      </c>
      <c r="H15" s="126" t="s">
        <v>311</v>
      </c>
    </row>
    <row r="16" spans="1:8" ht="30" customHeight="1">
      <c r="A16" s="127">
        <v>36</v>
      </c>
      <c r="B16" s="126">
        <v>1135</v>
      </c>
      <c r="C16" s="127">
        <v>24</v>
      </c>
      <c r="D16" s="126">
        <v>350</v>
      </c>
      <c r="E16" s="127">
        <v>3</v>
      </c>
      <c r="F16" s="126">
        <v>25</v>
      </c>
      <c r="G16" s="127">
        <v>4</v>
      </c>
      <c r="H16" s="126">
        <v>48</v>
      </c>
    </row>
    <row r="17" spans="1:8" ht="30" customHeight="1">
      <c r="A17" s="127">
        <v>112</v>
      </c>
      <c r="B17" s="126">
        <v>1175</v>
      </c>
      <c r="C17" s="127">
        <v>243</v>
      </c>
      <c r="D17" s="126">
        <v>2879</v>
      </c>
      <c r="E17" s="127">
        <v>23</v>
      </c>
      <c r="F17" s="126">
        <v>113</v>
      </c>
      <c r="G17" s="127">
        <v>11</v>
      </c>
      <c r="H17" s="126">
        <v>79</v>
      </c>
    </row>
    <row r="18" spans="1:8" ht="30" customHeight="1">
      <c r="A18" s="127">
        <v>3</v>
      </c>
      <c r="B18" s="126">
        <v>78</v>
      </c>
      <c r="C18" s="127">
        <v>3</v>
      </c>
      <c r="D18" s="126">
        <v>17</v>
      </c>
      <c r="E18" s="127" t="s">
        <v>302</v>
      </c>
      <c r="F18" s="126" t="s">
        <v>468</v>
      </c>
      <c r="G18" s="127">
        <v>1</v>
      </c>
      <c r="H18" s="126">
        <v>6</v>
      </c>
    </row>
    <row r="19" spans="1:8" ht="30" customHeight="1">
      <c r="A19" s="127">
        <v>28</v>
      </c>
      <c r="B19" s="126">
        <v>134</v>
      </c>
      <c r="C19" s="127">
        <v>19</v>
      </c>
      <c r="D19" s="126">
        <v>102</v>
      </c>
      <c r="E19" s="127" t="s">
        <v>467</v>
      </c>
      <c r="F19" s="126" t="s">
        <v>302</v>
      </c>
      <c r="G19" s="127">
        <v>3</v>
      </c>
      <c r="H19" s="126">
        <v>8</v>
      </c>
    </row>
    <row r="20" spans="1:8" ht="30" customHeight="1">
      <c r="A20" s="127">
        <v>16</v>
      </c>
      <c r="B20" s="126">
        <v>35</v>
      </c>
      <c r="C20" s="127">
        <v>16</v>
      </c>
      <c r="D20" s="126">
        <v>60</v>
      </c>
      <c r="E20" s="127">
        <v>1</v>
      </c>
      <c r="F20" s="126">
        <v>1</v>
      </c>
      <c r="G20" s="127">
        <v>2</v>
      </c>
      <c r="H20" s="126">
        <v>11</v>
      </c>
    </row>
    <row r="21" spans="1:8" ht="30" customHeight="1">
      <c r="A21" s="127">
        <v>57</v>
      </c>
      <c r="B21" s="126">
        <v>432</v>
      </c>
      <c r="C21" s="127">
        <v>81</v>
      </c>
      <c r="D21" s="126">
        <v>1189</v>
      </c>
      <c r="E21" s="127">
        <v>12</v>
      </c>
      <c r="F21" s="126">
        <v>211</v>
      </c>
      <c r="G21" s="127">
        <v>11</v>
      </c>
      <c r="H21" s="126">
        <v>112</v>
      </c>
    </row>
    <row r="22" spans="1:8" ht="30" customHeight="1">
      <c r="A22" s="127">
        <v>32</v>
      </c>
      <c r="B22" s="126">
        <v>182</v>
      </c>
      <c r="C22" s="127">
        <v>45</v>
      </c>
      <c r="D22" s="126">
        <v>387</v>
      </c>
      <c r="E22" s="127">
        <v>6</v>
      </c>
      <c r="F22" s="126">
        <v>8</v>
      </c>
      <c r="G22" s="127">
        <v>1</v>
      </c>
      <c r="H22" s="126">
        <v>7</v>
      </c>
    </row>
    <row r="23" spans="1:8" ht="30" customHeight="1">
      <c r="A23" s="127">
        <v>18</v>
      </c>
      <c r="B23" s="126">
        <v>205</v>
      </c>
      <c r="C23" s="127">
        <v>26</v>
      </c>
      <c r="D23" s="126">
        <v>110</v>
      </c>
      <c r="E23" s="127">
        <v>3</v>
      </c>
      <c r="F23" s="126">
        <v>7</v>
      </c>
      <c r="G23" s="127">
        <v>3</v>
      </c>
      <c r="H23" s="126">
        <v>45</v>
      </c>
    </row>
    <row r="24" spans="1:8" ht="30" customHeight="1">
      <c r="A24" s="127">
        <v>38</v>
      </c>
      <c r="B24" s="126">
        <v>1119</v>
      </c>
      <c r="C24" s="127">
        <v>64</v>
      </c>
      <c r="D24" s="126">
        <v>1409</v>
      </c>
      <c r="E24" s="127">
        <v>5</v>
      </c>
      <c r="F24" s="126">
        <v>18</v>
      </c>
      <c r="G24" s="127">
        <v>4</v>
      </c>
      <c r="H24" s="126">
        <v>26</v>
      </c>
    </row>
    <row r="25" spans="1:8" ht="30" customHeight="1">
      <c r="A25" s="127" t="s">
        <v>311</v>
      </c>
      <c r="B25" s="126" t="s">
        <v>311</v>
      </c>
      <c r="C25" s="127">
        <v>7</v>
      </c>
      <c r="D25" s="126">
        <v>318</v>
      </c>
      <c r="E25" s="127" t="s">
        <v>311</v>
      </c>
      <c r="F25" s="126" t="s">
        <v>311</v>
      </c>
      <c r="G25" s="127" t="s">
        <v>311</v>
      </c>
      <c r="H25" s="126" t="s">
        <v>311</v>
      </c>
    </row>
    <row r="26" spans="1:8" ht="30" customHeight="1">
      <c r="A26" s="129">
        <v>33</v>
      </c>
      <c r="B26" s="125">
        <v>334</v>
      </c>
      <c r="C26" s="129">
        <v>20</v>
      </c>
      <c r="D26" s="125">
        <v>145</v>
      </c>
      <c r="E26" s="129">
        <v>2</v>
      </c>
      <c r="F26" s="125">
        <v>44</v>
      </c>
      <c r="G26" s="129">
        <v>2</v>
      </c>
      <c r="H26" s="125">
        <v>12</v>
      </c>
    </row>
    <row r="27" spans="1:8" ht="15" customHeight="1">
      <c r="A27" s="3"/>
      <c r="B27" s="3"/>
      <c r="C27" s="3"/>
      <c r="D27" s="3"/>
      <c r="E27" s="3"/>
      <c r="F27" s="3"/>
      <c r="G27" s="3"/>
      <c r="H27" s="3"/>
    </row>
    <row r="29" spans="1:8" ht="15" customHeight="1">
      <c r="A29" s="3"/>
      <c r="B29" s="3"/>
      <c r="C29" s="3"/>
      <c r="D29" s="3"/>
      <c r="E29" s="3"/>
      <c r="F29" s="3"/>
      <c r="G29" s="3"/>
      <c r="H29" s="3"/>
    </row>
    <row r="30" spans="1:8" ht="13.5">
      <c r="A30" s="3"/>
      <c r="B30" s="3"/>
      <c r="C30" s="3"/>
      <c r="D30" s="3"/>
      <c r="E30" s="3"/>
      <c r="F30" s="3"/>
      <c r="G30" s="3"/>
      <c r="H30" s="3"/>
    </row>
    <row r="31" spans="1:8" ht="13.5">
      <c r="A31" s="3"/>
      <c r="B31" s="3"/>
      <c r="C31" s="3"/>
      <c r="D31" s="3"/>
      <c r="E31" s="3"/>
      <c r="F31" s="3"/>
      <c r="G31" s="3"/>
      <c r="H31" s="3"/>
    </row>
    <row r="32" spans="1:8" ht="13.5">
      <c r="A32" s="3"/>
      <c r="B32" s="3"/>
      <c r="C32" s="3"/>
      <c r="D32" s="3"/>
      <c r="E32" s="3"/>
      <c r="F32" s="3"/>
      <c r="G32" s="3"/>
      <c r="H32" s="3"/>
    </row>
    <row r="33" spans="1:8" ht="13.5">
      <c r="A33" s="3"/>
      <c r="B33" s="3"/>
      <c r="C33" s="3"/>
      <c r="D33" s="3"/>
      <c r="E33" s="3"/>
      <c r="F33" s="3"/>
      <c r="G33" s="3"/>
      <c r="H33" s="3"/>
    </row>
    <row r="34" spans="1:8" ht="13.5">
      <c r="A34" s="3"/>
      <c r="B34" s="3"/>
      <c r="C34" s="3"/>
      <c r="D34" s="3"/>
      <c r="E34" s="3"/>
      <c r="F34" s="3"/>
      <c r="G34" s="3"/>
      <c r="H34" s="3"/>
    </row>
    <row r="35" spans="1:8" ht="13.5">
      <c r="A35" s="3"/>
      <c r="B35" s="3"/>
      <c r="C35" s="3"/>
      <c r="D35" s="3"/>
      <c r="E35" s="3"/>
      <c r="F35" s="3"/>
      <c r="G35" s="3"/>
      <c r="H35" s="3"/>
    </row>
    <row r="36" spans="1:8" ht="13.5">
      <c r="A36" s="3"/>
      <c r="B36" s="3"/>
      <c r="C36" s="3"/>
      <c r="D36" s="3"/>
      <c r="E36" s="3"/>
      <c r="F36" s="3"/>
      <c r="G36" s="3"/>
      <c r="H36" s="3"/>
    </row>
    <row r="37" spans="1:8" ht="13.5">
      <c r="A37" s="3"/>
      <c r="B37" s="3"/>
      <c r="C37" s="3"/>
      <c r="D37" s="3"/>
      <c r="E37" s="3"/>
      <c r="F37" s="3"/>
      <c r="G37" s="3"/>
      <c r="H37" s="3"/>
    </row>
    <row r="38" spans="1:8" ht="13.5">
      <c r="A38" s="3"/>
      <c r="B38" s="3"/>
      <c r="C38" s="3"/>
      <c r="D38" s="3"/>
      <c r="E38" s="3"/>
      <c r="F38" s="3"/>
      <c r="G38" s="3"/>
      <c r="H38" s="3"/>
    </row>
    <row r="39" spans="1:8" ht="13.5">
      <c r="A39" s="3"/>
      <c r="B39" s="3"/>
      <c r="C39" s="3"/>
      <c r="D39" s="3"/>
      <c r="E39" s="3"/>
      <c r="F39" s="3"/>
      <c r="G39" s="3"/>
      <c r="H39" s="3"/>
    </row>
    <row r="40" spans="1:8" ht="13.5">
      <c r="A40" s="3"/>
      <c r="B40" s="3"/>
      <c r="C40" s="3"/>
      <c r="D40" s="3"/>
      <c r="E40" s="3"/>
      <c r="F40" s="3"/>
      <c r="G40" s="3"/>
      <c r="H40" s="3"/>
    </row>
    <row r="41" spans="1:8" ht="13.5">
      <c r="A41" s="3"/>
      <c r="B41" s="3"/>
      <c r="C41" s="3"/>
      <c r="D41" s="3"/>
      <c r="E41" s="3"/>
      <c r="F41" s="3"/>
      <c r="G41" s="3"/>
      <c r="H41" s="3"/>
    </row>
    <row r="42" spans="1:8" ht="13.5">
      <c r="A42" s="3"/>
      <c r="B42" s="3"/>
      <c r="C42" s="3"/>
      <c r="D42" s="3"/>
      <c r="E42" s="3"/>
      <c r="F42" s="3"/>
      <c r="G42" s="3"/>
      <c r="H42" s="3"/>
    </row>
    <row r="43" spans="1:8" ht="13.5">
      <c r="A43" s="3"/>
      <c r="B43" s="3"/>
      <c r="C43" s="3"/>
      <c r="D43" s="3"/>
      <c r="E43" s="3"/>
      <c r="F43" s="3"/>
      <c r="G43" s="3"/>
      <c r="H43" s="3"/>
    </row>
    <row r="44" spans="1:8" ht="13.5">
      <c r="A44" s="3"/>
      <c r="B44" s="3"/>
      <c r="C44" s="3"/>
      <c r="D44" s="3"/>
      <c r="E44" s="3"/>
      <c r="F44" s="3"/>
      <c r="G44" s="3"/>
      <c r="H44" s="3"/>
    </row>
    <row r="45" spans="1:8" ht="13.5">
      <c r="A45" s="3"/>
      <c r="B45" s="3"/>
      <c r="C45" s="3"/>
      <c r="D45" s="3"/>
      <c r="E45" s="3"/>
      <c r="F45" s="3"/>
      <c r="G45" s="3"/>
      <c r="H45" s="3"/>
    </row>
    <row r="46" spans="1:8" ht="13.5">
      <c r="A46" s="3"/>
      <c r="B46" s="3"/>
      <c r="C46" s="3"/>
      <c r="D46" s="3"/>
      <c r="E46" s="3"/>
      <c r="F46" s="3"/>
      <c r="G46" s="3"/>
      <c r="H46" s="3"/>
    </row>
    <row r="47" spans="1:8" ht="13.5">
      <c r="A47" s="3"/>
      <c r="B47" s="3"/>
      <c r="C47" s="3"/>
      <c r="D47" s="3"/>
      <c r="E47" s="3"/>
      <c r="F47" s="3"/>
      <c r="G47" s="3"/>
      <c r="H47" s="3"/>
    </row>
    <row r="48" spans="1:8" ht="13.5">
      <c r="A48" s="3"/>
      <c r="B48" s="3"/>
      <c r="C48" s="3"/>
      <c r="D48" s="3"/>
      <c r="E48" s="3"/>
      <c r="F48" s="3"/>
      <c r="G48" s="3"/>
      <c r="H48" s="3"/>
    </row>
    <row r="49" spans="1:8" ht="13.5">
      <c r="A49" s="3"/>
      <c r="B49" s="3"/>
      <c r="C49" s="3"/>
      <c r="D49" s="3"/>
      <c r="E49" s="3"/>
      <c r="F49" s="3"/>
      <c r="G49" s="3"/>
      <c r="H49" s="3"/>
    </row>
    <row r="50" spans="1:8" ht="13.5">
      <c r="A50" s="3"/>
      <c r="B50" s="3"/>
      <c r="C50" s="3"/>
      <c r="D50" s="3"/>
      <c r="E50" s="3"/>
      <c r="F50" s="3"/>
      <c r="G50" s="3"/>
      <c r="H50" s="3"/>
    </row>
    <row r="51" spans="1:8" ht="13.5">
      <c r="A51" s="3"/>
      <c r="B51" s="3"/>
      <c r="C51" s="3"/>
      <c r="D51" s="3"/>
      <c r="E51" s="3"/>
      <c r="F51" s="3"/>
      <c r="G51" s="3"/>
      <c r="H51" s="3"/>
    </row>
  </sheetData>
  <sheetProtection/>
  <mergeCells count="5">
    <mergeCell ref="A3:H3"/>
    <mergeCell ref="A4:B4"/>
    <mergeCell ref="C4:D4"/>
    <mergeCell ref="E4:F4"/>
    <mergeCell ref="G4:H4"/>
  </mergeCells>
  <printOptions/>
  <pageMargins left="1.4960629921259843" right="0.7874015748031497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W38"/>
  <sheetViews>
    <sheetView view="pageBreakPreview" zoomScale="60" zoomScaleNormal="70" zoomScalePageLayoutView="0" workbookViewId="0" topLeftCell="A1">
      <selection activeCell="AZ8" sqref="AZ8:BK8"/>
    </sheetView>
  </sheetViews>
  <sheetFormatPr defaultColWidth="1.25" defaultRowHeight="15" customHeight="1"/>
  <cols>
    <col min="1" max="2" width="1.25" style="5" customWidth="1"/>
    <col min="3" max="3" width="1.37890625" style="5" customWidth="1"/>
    <col min="4" max="75" width="1.12109375" style="5" customWidth="1"/>
    <col min="76" max="16384" width="1.25" style="5" customWidth="1"/>
  </cols>
  <sheetData>
    <row r="1" spans="3:75" ht="22.5" customHeight="1">
      <c r="C1" s="274" t="s">
        <v>45</v>
      </c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274"/>
      <c r="BF1" s="274"/>
      <c r="BG1" s="274"/>
      <c r="BH1" s="274"/>
      <c r="BI1" s="274"/>
      <c r="BJ1" s="274"/>
      <c r="BK1" s="274"/>
      <c r="BL1" s="274"/>
      <c r="BM1" s="274"/>
      <c r="BN1" s="274"/>
      <c r="BO1" s="274"/>
      <c r="BP1" s="274"/>
      <c r="BQ1" s="274"/>
      <c r="BR1" s="274"/>
      <c r="BS1" s="274"/>
      <c r="BT1" s="274"/>
      <c r="BU1" s="274"/>
      <c r="BV1" s="274"/>
      <c r="BW1" s="274"/>
    </row>
    <row r="3" ht="22.5" customHeight="1">
      <c r="A3" s="97" t="s">
        <v>46</v>
      </c>
    </row>
    <row r="4" spans="3:75" ht="1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V4" s="3"/>
      <c r="BW4" s="98" t="s">
        <v>219</v>
      </c>
    </row>
    <row r="5" spans="3:75" ht="22.5" customHeight="1">
      <c r="C5" s="292" t="s">
        <v>52</v>
      </c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360" t="s">
        <v>169</v>
      </c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360"/>
      <c r="BK5" s="360"/>
      <c r="BL5" s="360"/>
      <c r="BM5" s="360"/>
      <c r="BN5" s="360"/>
      <c r="BO5" s="360"/>
      <c r="BP5" s="360"/>
      <c r="BQ5" s="360"/>
      <c r="BR5" s="360"/>
      <c r="BS5" s="360"/>
      <c r="BT5" s="360"/>
      <c r="BU5" s="360"/>
      <c r="BV5" s="360"/>
      <c r="BW5" s="360"/>
    </row>
    <row r="6" spans="3:75" ht="22.5" customHeight="1">
      <c r="C6" s="296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360" t="s">
        <v>53</v>
      </c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 t="s">
        <v>171</v>
      </c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297" t="s">
        <v>54</v>
      </c>
      <c r="AO6" s="297"/>
      <c r="AP6" s="297"/>
      <c r="AQ6" s="297"/>
      <c r="AR6" s="297"/>
      <c r="AS6" s="297"/>
      <c r="AT6" s="297"/>
      <c r="AU6" s="297"/>
      <c r="AV6" s="297"/>
      <c r="AW6" s="297"/>
      <c r="AX6" s="297"/>
      <c r="AY6" s="297"/>
      <c r="AZ6" s="297"/>
      <c r="BA6" s="297"/>
      <c r="BB6" s="297"/>
      <c r="BC6" s="297"/>
      <c r="BD6" s="297"/>
      <c r="BE6" s="297"/>
      <c r="BF6" s="297"/>
      <c r="BG6" s="297"/>
      <c r="BH6" s="297"/>
      <c r="BI6" s="297"/>
      <c r="BJ6" s="297"/>
      <c r="BK6" s="297"/>
      <c r="BL6" s="297"/>
      <c r="BM6" s="297"/>
      <c r="BN6" s="297"/>
      <c r="BO6" s="297"/>
      <c r="BP6" s="297"/>
      <c r="BQ6" s="297"/>
      <c r="BR6" s="297"/>
      <c r="BS6" s="297"/>
      <c r="BT6" s="297"/>
      <c r="BU6" s="297"/>
      <c r="BV6" s="297"/>
      <c r="BW6" s="317"/>
    </row>
    <row r="7" spans="3:75" ht="22.5" customHeight="1">
      <c r="C7" s="340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360"/>
      <c r="AK7" s="360"/>
      <c r="AL7" s="360"/>
      <c r="AM7" s="360"/>
      <c r="AN7" s="358" t="s">
        <v>330</v>
      </c>
      <c r="AO7" s="359"/>
      <c r="AP7" s="359"/>
      <c r="AQ7" s="359"/>
      <c r="AR7" s="359"/>
      <c r="AS7" s="359"/>
      <c r="AT7" s="359"/>
      <c r="AU7" s="359"/>
      <c r="AV7" s="359"/>
      <c r="AW7" s="359"/>
      <c r="AX7" s="359"/>
      <c r="AY7" s="359"/>
      <c r="AZ7" s="359" t="s">
        <v>331</v>
      </c>
      <c r="BA7" s="359"/>
      <c r="BB7" s="359"/>
      <c r="BC7" s="359"/>
      <c r="BD7" s="359"/>
      <c r="BE7" s="359"/>
      <c r="BF7" s="359"/>
      <c r="BG7" s="359"/>
      <c r="BH7" s="359"/>
      <c r="BI7" s="359"/>
      <c r="BJ7" s="359"/>
      <c r="BK7" s="359"/>
      <c r="BL7" s="359" t="s">
        <v>53</v>
      </c>
      <c r="BM7" s="359"/>
      <c r="BN7" s="359"/>
      <c r="BO7" s="359"/>
      <c r="BP7" s="359"/>
      <c r="BQ7" s="359"/>
      <c r="BR7" s="359"/>
      <c r="BS7" s="359"/>
      <c r="BT7" s="359"/>
      <c r="BU7" s="359"/>
      <c r="BV7" s="359"/>
      <c r="BW7" s="361"/>
    </row>
    <row r="8" spans="3:75" ht="22.5" customHeight="1">
      <c r="C8" s="296" t="s">
        <v>51</v>
      </c>
      <c r="D8" s="297"/>
      <c r="E8" s="297"/>
      <c r="F8" s="297"/>
      <c r="G8" s="297"/>
      <c r="H8" s="297"/>
      <c r="I8" s="297">
        <v>50</v>
      </c>
      <c r="J8" s="297"/>
      <c r="K8" s="297">
        <v>50</v>
      </c>
      <c r="L8" s="297" t="s">
        <v>47</v>
      </c>
      <c r="M8" s="297"/>
      <c r="N8" s="297"/>
      <c r="O8" s="317"/>
      <c r="P8" s="366">
        <f>SUM(AB8,BL8)</f>
        <v>833</v>
      </c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6">
        <v>80</v>
      </c>
      <c r="AC8" s="367"/>
      <c r="AD8" s="367"/>
      <c r="AE8" s="367"/>
      <c r="AF8" s="367"/>
      <c r="AG8" s="367"/>
      <c r="AH8" s="367"/>
      <c r="AI8" s="367"/>
      <c r="AJ8" s="367"/>
      <c r="AK8" s="367"/>
      <c r="AL8" s="367"/>
      <c r="AM8" s="367"/>
      <c r="AN8" s="365">
        <v>119</v>
      </c>
      <c r="AO8" s="362"/>
      <c r="AP8" s="362"/>
      <c r="AQ8" s="362"/>
      <c r="AR8" s="362"/>
      <c r="AS8" s="362"/>
      <c r="AT8" s="362"/>
      <c r="AU8" s="362"/>
      <c r="AV8" s="362"/>
      <c r="AW8" s="362"/>
      <c r="AX8" s="362"/>
      <c r="AY8" s="362"/>
      <c r="AZ8" s="362">
        <v>634</v>
      </c>
      <c r="BA8" s="362"/>
      <c r="BB8" s="362"/>
      <c r="BC8" s="362"/>
      <c r="BD8" s="362"/>
      <c r="BE8" s="362"/>
      <c r="BF8" s="362"/>
      <c r="BG8" s="362"/>
      <c r="BH8" s="362"/>
      <c r="BI8" s="362"/>
      <c r="BJ8" s="362"/>
      <c r="BK8" s="362"/>
      <c r="BL8" s="362">
        <f>SUM(AN8:BK8)</f>
        <v>753</v>
      </c>
      <c r="BM8" s="362"/>
      <c r="BN8" s="362"/>
      <c r="BO8" s="362"/>
      <c r="BP8" s="362"/>
      <c r="BQ8" s="362"/>
      <c r="BR8" s="362"/>
      <c r="BS8" s="362"/>
      <c r="BT8" s="362"/>
      <c r="BU8" s="362"/>
      <c r="BV8" s="362"/>
      <c r="BW8" s="363"/>
    </row>
    <row r="9" spans="3:75" ht="22.5" customHeight="1">
      <c r="C9" s="296"/>
      <c r="D9" s="297"/>
      <c r="E9" s="297"/>
      <c r="F9" s="297"/>
      <c r="G9" s="297"/>
      <c r="H9" s="297"/>
      <c r="I9" s="297">
        <v>55</v>
      </c>
      <c r="J9" s="297"/>
      <c r="K9" s="297">
        <v>55</v>
      </c>
      <c r="L9" s="297"/>
      <c r="M9" s="297"/>
      <c r="N9" s="297"/>
      <c r="O9" s="317"/>
      <c r="P9" s="366">
        <f>SUM(AB9,BL9)</f>
        <v>746</v>
      </c>
      <c r="Q9" s="367"/>
      <c r="R9" s="367"/>
      <c r="S9" s="367"/>
      <c r="T9" s="367"/>
      <c r="U9" s="367"/>
      <c r="V9" s="367"/>
      <c r="W9" s="367"/>
      <c r="X9" s="367"/>
      <c r="Y9" s="367"/>
      <c r="Z9" s="367"/>
      <c r="AA9" s="367"/>
      <c r="AB9" s="366">
        <v>76</v>
      </c>
      <c r="AC9" s="367"/>
      <c r="AD9" s="367"/>
      <c r="AE9" s="367"/>
      <c r="AF9" s="367"/>
      <c r="AG9" s="367"/>
      <c r="AH9" s="367"/>
      <c r="AI9" s="367"/>
      <c r="AJ9" s="367"/>
      <c r="AK9" s="367"/>
      <c r="AL9" s="367"/>
      <c r="AM9" s="367"/>
      <c r="AN9" s="365">
        <v>83</v>
      </c>
      <c r="AO9" s="362"/>
      <c r="AP9" s="362"/>
      <c r="AQ9" s="362"/>
      <c r="AR9" s="362"/>
      <c r="AS9" s="362"/>
      <c r="AT9" s="362"/>
      <c r="AU9" s="362"/>
      <c r="AV9" s="362"/>
      <c r="AW9" s="362"/>
      <c r="AX9" s="362"/>
      <c r="AY9" s="362"/>
      <c r="AZ9" s="362">
        <v>587</v>
      </c>
      <c r="BA9" s="362"/>
      <c r="BB9" s="362"/>
      <c r="BC9" s="362"/>
      <c r="BD9" s="362"/>
      <c r="BE9" s="362"/>
      <c r="BF9" s="362"/>
      <c r="BG9" s="362"/>
      <c r="BH9" s="362"/>
      <c r="BI9" s="362"/>
      <c r="BJ9" s="362"/>
      <c r="BK9" s="362"/>
      <c r="BL9" s="362">
        <f>SUM(AN9:BK9)</f>
        <v>670</v>
      </c>
      <c r="BM9" s="362"/>
      <c r="BN9" s="362"/>
      <c r="BO9" s="362"/>
      <c r="BP9" s="362"/>
      <c r="BQ9" s="362"/>
      <c r="BR9" s="362"/>
      <c r="BS9" s="362"/>
      <c r="BT9" s="362"/>
      <c r="BU9" s="362"/>
      <c r="BV9" s="362"/>
      <c r="BW9" s="363"/>
    </row>
    <row r="10" spans="3:75" ht="22.5" customHeight="1">
      <c r="C10" s="296"/>
      <c r="D10" s="297"/>
      <c r="E10" s="297"/>
      <c r="F10" s="297"/>
      <c r="G10" s="297"/>
      <c r="H10" s="297"/>
      <c r="I10" s="297">
        <v>60</v>
      </c>
      <c r="J10" s="297"/>
      <c r="K10" s="297">
        <v>60</v>
      </c>
      <c r="L10" s="297"/>
      <c r="M10" s="297"/>
      <c r="N10" s="297"/>
      <c r="O10" s="317"/>
      <c r="P10" s="366">
        <f>SUM(AB10,BL10)</f>
        <v>720</v>
      </c>
      <c r="Q10" s="367"/>
      <c r="R10" s="367"/>
      <c r="S10" s="367"/>
      <c r="T10" s="367"/>
      <c r="U10" s="367"/>
      <c r="V10" s="367"/>
      <c r="W10" s="367"/>
      <c r="X10" s="367"/>
      <c r="Y10" s="367"/>
      <c r="Z10" s="367"/>
      <c r="AA10" s="367"/>
      <c r="AB10" s="366">
        <v>54</v>
      </c>
      <c r="AC10" s="367"/>
      <c r="AD10" s="367"/>
      <c r="AE10" s="367"/>
      <c r="AF10" s="367"/>
      <c r="AG10" s="367"/>
      <c r="AH10" s="367"/>
      <c r="AI10" s="367"/>
      <c r="AJ10" s="367"/>
      <c r="AK10" s="367"/>
      <c r="AL10" s="367"/>
      <c r="AM10" s="367"/>
      <c r="AN10" s="365">
        <v>82</v>
      </c>
      <c r="AO10" s="362"/>
      <c r="AP10" s="362"/>
      <c r="AQ10" s="362"/>
      <c r="AR10" s="362"/>
      <c r="AS10" s="362"/>
      <c r="AT10" s="362"/>
      <c r="AU10" s="362"/>
      <c r="AV10" s="362"/>
      <c r="AW10" s="362"/>
      <c r="AX10" s="362"/>
      <c r="AY10" s="362"/>
      <c r="AZ10" s="362">
        <v>584</v>
      </c>
      <c r="BA10" s="362"/>
      <c r="BB10" s="362"/>
      <c r="BC10" s="362"/>
      <c r="BD10" s="362"/>
      <c r="BE10" s="362"/>
      <c r="BF10" s="362"/>
      <c r="BG10" s="362"/>
      <c r="BH10" s="362"/>
      <c r="BI10" s="362"/>
      <c r="BJ10" s="362"/>
      <c r="BK10" s="362"/>
      <c r="BL10" s="362">
        <f>SUM(AN10:BK10)</f>
        <v>666</v>
      </c>
      <c r="BM10" s="362"/>
      <c r="BN10" s="362"/>
      <c r="BO10" s="362"/>
      <c r="BP10" s="362"/>
      <c r="BQ10" s="362"/>
      <c r="BR10" s="362"/>
      <c r="BS10" s="362"/>
      <c r="BT10" s="362"/>
      <c r="BU10" s="362"/>
      <c r="BV10" s="362"/>
      <c r="BW10" s="363"/>
    </row>
    <row r="11" spans="3:75" ht="22.5" customHeight="1">
      <c r="C11" s="296" t="s">
        <v>50</v>
      </c>
      <c r="D11" s="297"/>
      <c r="E11" s="297"/>
      <c r="F11" s="297"/>
      <c r="G11" s="297"/>
      <c r="H11" s="297"/>
      <c r="I11" s="297" t="s">
        <v>151</v>
      </c>
      <c r="J11" s="297"/>
      <c r="K11" s="297" t="s">
        <v>151</v>
      </c>
      <c r="L11" s="297" t="s">
        <v>47</v>
      </c>
      <c r="M11" s="297"/>
      <c r="N11" s="297"/>
      <c r="O11" s="317"/>
      <c r="P11" s="366">
        <f>SUM(AB11,BL11)</f>
        <v>528</v>
      </c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6">
        <v>44</v>
      </c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5">
        <v>97</v>
      </c>
      <c r="AO11" s="362"/>
      <c r="AP11" s="362"/>
      <c r="AQ11" s="362"/>
      <c r="AR11" s="362"/>
      <c r="AS11" s="362"/>
      <c r="AT11" s="362"/>
      <c r="AU11" s="362"/>
      <c r="AV11" s="362"/>
      <c r="AW11" s="362"/>
      <c r="AX11" s="362"/>
      <c r="AY11" s="362"/>
      <c r="AZ11" s="362">
        <v>387</v>
      </c>
      <c r="BA11" s="362"/>
      <c r="BB11" s="362"/>
      <c r="BC11" s="362"/>
      <c r="BD11" s="362"/>
      <c r="BE11" s="362"/>
      <c r="BF11" s="362"/>
      <c r="BG11" s="362"/>
      <c r="BH11" s="362"/>
      <c r="BI11" s="362"/>
      <c r="BJ11" s="362"/>
      <c r="BK11" s="362"/>
      <c r="BL11" s="362">
        <f>SUM(AN11:BK11)</f>
        <v>484</v>
      </c>
      <c r="BM11" s="362"/>
      <c r="BN11" s="362"/>
      <c r="BO11" s="362"/>
      <c r="BP11" s="362"/>
      <c r="BQ11" s="362"/>
      <c r="BR11" s="362"/>
      <c r="BS11" s="362"/>
      <c r="BT11" s="362"/>
      <c r="BU11" s="362"/>
      <c r="BV11" s="362"/>
      <c r="BW11" s="363"/>
    </row>
    <row r="12" spans="3:75" ht="22.5" customHeight="1">
      <c r="C12" s="340"/>
      <c r="D12" s="341"/>
      <c r="E12" s="341"/>
      <c r="F12" s="341"/>
      <c r="G12" s="341"/>
      <c r="H12" s="341"/>
      <c r="I12" s="341" t="s">
        <v>159</v>
      </c>
      <c r="J12" s="341"/>
      <c r="K12" s="341" t="s">
        <v>218</v>
      </c>
      <c r="L12" s="341"/>
      <c r="M12" s="341"/>
      <c r="N12" s="341"/>
      <c r="O12" s="344"/>
      <c r="P12" s="345">
        <f>SUM(AB12,BL12)</f>
        <v>436</v>
      </c>
      <c r="Q12" s="346"/>
      <c r="R12" s="346"/>
      <c r="S12" s="346"/>
      <c r="T12" s="346"/>
      <c r="U12" s="346"/>
      <c r="V12" s="346"/>
      <c r="W12" s="346"/>
      <c r="X12" s="346"/>
      <c r="Y12" s="346"/>
      <c r="Z12" s="346"/>
      <c r="AA12" s="346"/>
      <c r="AB12" s="345">
        <v>17</v>
      </c>
      <c r="AC12" s="346"/>
      <c r="AD12" s="346"/>
      <c r="AE12" s="346"/>
      <c r="AF12" s="346"/>
      <c r="AG12" s="346"/>
      <c r="AH12" s="346"/>
      <c r="AI12" s="346"/>
      <c r="AJ12" s="346"/>
      <c r="AK12" s="346"/>
      <c r="AL12" s="346"/>
      <c r="AM12" s="346"/>
      <c r="AN12" s="364">
        <v>87</v>
      </c>
      <c r="AO12" s="356"/>
      <c r="AP12" s="356"/>
      <c r="AQ12" s="356"/>
      <c r="AR12" s="356"/>
      <c r="AS12" s="356"/>
      <c r="AT12" s="356"/>
      <c r="AU12" s="356"/>
      <c r="AV12" s="356"/>
      <c r="AW12" s="356"/>
      <c r="AX12" s="356"/>
      <c r="AY12" s="356"/>
      <c r="AZ12" s="356">
        <v>332</v>
      </c>
      <c r="BA12" s="356"/>
      <c r="BB12" s="356"/>
      <c r="BC12" s="356"/>
      <c r="BD12" s="356"/>
      <c r="BE12" s="356"/>
      <c r="BF12" s="356"/>
      <c r="BG12" s="356"/>
      <c r="BH12" s="356"/>
      <c r="BI12" s="356"/>
      <c r="BJ12" s="356"/>
      <c r="BK12" s="356"/>
      <c r="BL12" s="356">
        <f>SUM(AN12:BK12)</f>
        <v>419</v>
      </c>
      <c r="BM12" s="356"/>
      <c r="BN12" s="356"/>
      <c r="BO12" s="356"/>
      <c r="BP12" s="356"/>
      <c r="BQ12" s="356"/>
      <c r="BR12" s="356"/>
      <c r="BS12" s="356"/>
      <c r="BT12" s="356"/>
      <c r="BU12" s="356"/>
      <c r="BV12" s="356"/>
      <c r="BW12" s="357"/>
    </row>
    <row r="13" spans="3:75" ht="15" customHeight="1"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</row>
    <row r="14" spans="3:75" ht="1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3:75" ht="22.5" customHeight="1">
      <c r="C15" s="292" t="s">
        <v>150</v>
      </c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316"/>
      <c r="P15" s="292" t="s">
        <v>53</v>
      </c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2" t="s">
        <v>55</v>
      </c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2" t="s">
        <v>329</v>
      </c>
      <c r="AO15" s="293"/>
      <c r="AP15" s="293"/>
      <c r="AQ15" s="293"/>
      <c r="AR15" s="293"/>
      <c r="AS15" s="293"/>
      <c r="AT15" s="293"/>
      <c r="AU15" s="293"/>
      <c r="AV15" s="293"/>
      <c r="AW15" s="293"/>
      <c r="AX15" s="293"/>
      <c r="AY15" s="316"/>
      <c r="AZ15" s="292" t="s">
        <v>221</v>
      </c>
      <c r="BA15" s="293"/>
      <c r="BB15" s="293"/>
      <c r="BC15" s="293"/>
      <c r="BD15" s="293"/>
      <c r="BE15" s="293"/>
      <c r="BF15" s="293"/>
      <c r="BG15" s="293"/>
      <c r="BH15" s="293"/>
      <c r="BI15" s="293"/>
      <c r="BJ15" s="293"/>
      <c r="BK15" s="293"/>
      <c r="BL15" s="293"/>
      <c r="BM15" s="293"/>
      <c r="BN15" s="293"/>
      <c r="BO15" s="293"/>
      <c r="BP15" s="293"/>
      <c r="BQ15" s="293"/>
      <c r="BR15" s="293"/>
      <c r="BS15" s="293"/>
      <c r="BT15" s="293"/>
      <c r="BU15" s="293"/>
      <c r="BV15" s="293"/>
      <c r="BW15" s="316"/>
    </row>
    <row r="16" spans="3:75" ht="22.5" customHeight="1">
      <c r="C16" s="340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4"/>
      <c r="P16" s="340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0"/>
      <c r="AC16" s="341"/>
      <c r="AD16" s="341"/>
      <c r="AE16" s="341"/>
      <c r="AF16" s="341"/>
      <c r="AG16" s="341"/>
      <c r="AH16" s="341"/>
      <c r="AI16" s="341"/>
      <c r="AJ16" s="341"/>
      <c r="AK16" s="341"/>
      <c r="AL16" s="341"/>
      <c r="AM16" s="341"/>
      <c r="AN16" s="340"/>
      <c r="AO16" s="341"/>
      <c r="AP16" s="341"/>
      <c r="AQ16" s="341"/>
      <c r="AR16" s="341"/>
      <c r="AS16" s="341"/>
      <c r="AT16" s="341"/>
      <c r="AU16" s="341"/>
      <c r="AV16" s="341"/>
      <c r="AW16" s="341"/>
      <c r="AX16" s="341"/>
      <c r="AY16" s="344"/>
      <c r="AZ16" s="358" t="s">
        <v>330</v>
      </c>
      <c r="BA16" s="359"/>
      <c r="BB16" s="359"/>
      <c r="BC16" s="359"/>
      <c r="BD16" s="359"/>
      <c r="BE16" s="359"/>
      <c r="BF16" s="359"/>
      <c r="BG16" s="359"/>
      <c r="BH16" s="359"/>
      <c r="BI16" s="359"/>
      <c r="BJ16" s="359"/>
      <c r="BK16" s="359"/>
      <c r="BL16" s="359" t="s">
        <v>331</v>
      </c>
      <c r="BM16" s="359"/>
      <c r="BN16" s="359"/>
      <c r="BO16" s="359"/>
      <c r="BP16" s="359"/>
      <c r="BQ16" s="359"/>
      <c r="BR16" s="359"/>
      <c r="BS16" s="359"/>
      <c r="BT16" s="359"/>
      <c r="BU16" s="359"/>
      <c r="BV16" s="359"/>
      <c r="BW16" s="361"/>
    </row>
    <row r="17" spans="3:75" ht="22.5" customHeight="1">
      <c r="C17" s="292" t="s">
        <v>50</v>
      </c>
      <c r="D17" s="293"/>
      <c r="E17" s="293"/>
      <c r="F17" s="293"/>
      <c r="G17" s="293"/>
      <c r="H17" s="293"/>
      <c r="I17" s="369" t="s">
        <v>152</v>
      </c>
      <c r="J17" s="369"/>
      <c r="K17" s="369"/>
      <c r="L17" s="293" t="s">
        <v>47</v>
      </c>
      <c r="M17" s="293"/>
      <c r="N17" s="293"/>
      <c r="O17" s="316"/>
      <c r="P17" s="366">
        <f>SUM(AB17:DO17)</f>
        <v>411</v>
      </c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6">
        <v>167</v>
      </c>
      <c r="AC17" s="367"/>
      <c r="AD17" s="367"/>
      <c r="AE17" s="367"/>
      <c r="AF17" s="367"/>
      <c r="AG17" s="367"/>
      <c r="AH17" s="367"/>
      <c r="AI17" s="367"/>
      <c r="AJ17" s="367"/>
      <c r="AK17" s="367"/>
      <c r="AL17" s="367"/>
      <c r="AM17" s="367"/>
      <c r="AN17" s="366">
        <v>45</v>
      </c>
      <c r="AO17" s="367"/>
      <c r="AP17" s="367"/>
      <c r="AQ17" s="367"/>
      <c r="AR17" s="367"/>
      <c r="AS17" s="367"/>
      <c r="AT17" s="367"/>
      <c r="AU17" s="367"/>
      <c r="AV17" s="367"/>
      <c r="AW17" s="367"/>
      <c r="AX17" s="367"/>
      <c r="AY17" s="367"/>
      <c r="AZ17" s="370">
        <v>41</v>
      </c>
      <c r="BA17" s="371"/>
      <c r="BB17" s="371"/>
      <c r="BC17" s="371"/>
      <c r="BD17" s="371"/>
      <c r="BE17" s="371"/>
      <c r="BF17" s="371"/>
      <c r="BG17" s="371"/>
      <c r="BH17" s="371"/>
      <c r="BI17" s="371"/>
      <c r="BJ17" s="371"/>
      <c r="BK17" s="371"/>
      <c r="BL17" s="371">
        <v>158</v>
      </c>
      <c r="BM17" s="371"/>
      <c r="BN17" s="371"/>
      <c r="BO17" s="371"/>
      <c r="BP17" s="371"/>
      <c r="BQ17" s="371"/>
      <c r="BR17" s="371"/>
      <c r="BS17" s="371"/>
      <c r="BT17" s="371"/>
      <c r="BU17" s="371"/>
      <c r="BV17" s="371"/>
      <c r="BW17" s="372"/>
    </row>
    <row r="18" spans="3:75" ht="22.5" customHeight="1">
      <c r="C18" s="296"/>
      <c r="D18" s="297"/>
      <c r="E18" s="297"/>
      <c r="F18" s="297"/>
      <c r="G18" s="297"/>
      <c r="H18" s="297"/>
      <c r="I18" s="368" t="s">
        <v>153</v>
      </c>
      <c r="J18" s="368"/>
      <c r="K18" s="368"/>
      <c r="L18" s="297"/>
      <c r="M18" s="297"/>
      <c r="N18" s="297"/>
      <c r="O18" s="317"/>
      <c r="P18" s="366">
        <v>382</v>
      </c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6">
        <v>191</v>
      </c>
      <c r="AC18" s="367"/>
      <c r="AD18" s="367"/>
      <c r="AE18" s="367"/>
      <c r="AF18" s="367"/>
      <c r="AG18" s="367"/>
      <c r="AH18" s="367"/>
      <c r="AI18" s="367"/>
      <c r="AJ18" s="367"/>
      <c r="AK18" s="367"/>
      <c r="AL18" s="367"/>
      <c r="AM18" s="367"/>
      <c r="AN18" s="366">
        <v>72</v>
      </c>
      <c r="AO18" s="367"/>
      <c r="AP18" s="367"/>
      <c r="AQ18" s="367"/>
      <c r="AR18" s="367"/>
      <c r="AS18" s="367"/>
      <c r="AT18" s="367"/>
      <c r="AU18" s="367"/>
      <c r="AV18" s="367"/>
      <c r="AW18" s="367"/>
      <c r="AX18" s="367"/>
      <c r="AY18" s="367"/>
      <c r="AZ18" s="370">
        <v>27</v>
      </c>
      <c r="BA18" s="371"/>
      <c r="BB18" s="371"/>
      <c r="BC18" s="371"/>
      <c r="BD18" s="371"/>
      <c r="BE18" s="371"/>
      <c r="BF18" s="371"/>
      <c r="BG18" s="371"/>
      <c r="BH18" s="371"/>
      <c r="BI18" s="371"/>
      <c r="BJ18" s="371"/>
      <c r="BK18" s="371"/>
      <c r="BL18" s="371">
        <v>92</v>
      </c>
      <c r="BM18" s="371"/>
      <c r="BN18" s="371"/>
      <c r="BO18" s="371"/>
      <c r="BP18" s="371"/>
      <c r="BQ18" s="371"/>
      <c r="BR18" s="371"/>
      <c r="BS18" s="371"/>
      <c r="BT18" s="371"/>
      <c r="BU18" s="371"/>
      <c r="BV18" s="371"/>
      <c r="BW18" s="372"/>
    </row>
    <row r="19" spans="3:75" ht="22.5" customHeight="1">
      <c r="C19" s="296"/>
      <c r="D19" s="297"/>
      <c r="E19" s="297"/>
      <c r="F19" s="297"/>
      <c r="G19" s="297"/>
      <c r="H19" s="297"/>
      <c r="I19" s="368" t="s">
        <v>323</v>
      </c>
      <c r="J19" s="368"/>
      <c r="K19" s="368"/>
      <c r="L19" s="297"/>
      <c r="M19" s="297"/>
      <c r="N19" s="297"/>
      <c r="O19" s="317"/>
      <c r="P19" s="366">
        <v>351</v>
      </c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6">
        <v>170</v>
      </c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  <c r="AM19" s="367"/>
      <c r="AN19" s="366">
        <v>59</v>
      </c>
      <c r="AO19" s="367"/>
      <c r="AP19" s="367"/>
      <c r="AQ19" s="367"/>
      <c r="AR19" s="367"/>
      <c r="AS19" s="367"/>
      <c r="AT19" s="367"/>
      <c r="AU19" s="367"/>
      <c r="AV19" s="367"/>
      <c r="AW19" s="367"/>
      <c r="AX19" s="367"/>
      <c r="AY19" s="367"/>
      <c r="AZ19" s="370">
        <v>29</v>
      </c>
      <c r="BA19" s="371"/>
      <c r="BB19" s="371"/>
      <c r="BC19" s="371"/>
      <c r="BD19" s="371"/>
      <c r="BE19" s="371"/>
      <c r="BF19" s="371"/>
      <c r="BG19" s="371"/>
      <c r="BH19" s="371"/>
      <c r="BI19" s="371"/>
      <c r="BJ19" s="371"/>
      <c r="BK19" s="371"/>
      <c r="BL19" s="371">
        <v>93</v>
      </c>
      <c r="BM19" s="371"/>
      <c r="BN19" s="371"/>
      <c r="BO19" s="371"/>
      <c r="BP19" s="371"/>
      <c r="BQ19" s="371"/>
      <c r="BR19" s="371"/>
      <c r="BS19" s="371"/>
      <c r="BT19" s="371"/>
      <c r="BU19" s="371"/>
      <c r="BV19" s="371"/>
      <c r="BW19" s="372"/>
    </row>
    <row r="20" spans="3:75" ht="22.5" customHeight="1">
      <c r="C20" s="340"/>
      <c r="D20" s="341"/>
      <c r="E20" s="341"/>
      <c r="F20" s="341"/>
      <c r="G20" s="341"/>
      <c r="H20" s="341"/>
      <c r="I20" s="343" t="s">
        <v>324</v>
      </c>
      <c r="J20" s="343"/>
      <c r="K20" s="343"/>
      <c r="L20" s="341"/>
      <c r="M20" s="341"/>
      <c r="N20" s="341"/>
      <c r="O20" s="344"/>
      <c r="P20" s="345">
        <v>327</v>
      </c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5">
        <v>160</v>
      </c>
      <c r="AC20" s="346"/>
      <c r="AD20" s="346"/>
      <c r="AE20" s="346"/>
      <c r="AF20" s="346"/>
      <c r="AG20" s="346"/>
      <c r="AH20" s="346"/>
      <c r="AI20" s="346"/>
      <c r="AJ20" s="346"/>
      <c r="AK20" s="346"/>
      <c r="AL20" s="346"/>
      <c r="AM20" s="346"/>
      <c r="AN20" s="345">
        <v>76</v>
      </c>
      <c r="AO20" s="346"/>
      <c r="AP20" s="346"/>
      <c r="AQ20" s="346"/>
      <c r="AR20" s="346"/>
      <c r="AS20" s="346"/>
      <c r="AT20" s="346"/>
      <c r="AU20" s="346"/>
      <c r="AV20" s="346"/>
      <c r="AW20" s="346"/>
      <c r="AX20" s="346"/>
      <c r="AY20" s="346"/>
      <c r="AZ20" s="335">
        <v>12</v>
      </c>
      <c r="BA20" s="336"/>
      <c r="BB20" s="336"/>
      <c r="BC20" s="336"/>
      <c r="BD20" s="336"/>
      <c r="BE20" s="336"/>
      <c r="BF20" s="336"/>
      <c r="BG20" s="336"/>
      <c r="BH20" s="336"/>
      <c r="BI20" s="336"/>
      <c r="BJ20" s="336"/>
      <c r="BK20" s="336"/>
      <c r="BL20" s="336">
        <v>79</v>
      </c>
      <c r="BM20" s="336"/>
      <c r="BN20" s="336"/>
      <c r="BO20" s="336"/>
      <c r="BP20" s="336"/>
      <c r="BQ20" s="336"/>
      <c r="BR20" s="336"/>
      <c r="BS20" s="336"/>
      <c r="BT20" s="336"/>
      <c r="BU20" s="336"/>
      <c r="BV20" s="336"/>
      <c r="BW20" s="337"/>
    </row>
    <row r="21" spans="3:75" ht="15" customHeight="1">
      <c r="C21" s="96" t="s">
        <v>472</v>
      </c>
      <c r="D21" s="96"/>
      <c r="E21" s="3"/>
      <c r="F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</row>
    <row r="22" spans="3:75" ht="15" customHeight="1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</row>
    <row r="23" spans="3:75" ht="15" customHeight="1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</row>
    <row r="25" spans="1:5" ht="22.5" customHeight="1">
      <c r="A25" s="97" t="s">
        <v>56</v>
      </c>
      <c r="E25" s="97"/>
    </row>
    <row r="26" spans="3:75" ht="15" customHeight="1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V26" s="3"/>
      <c r="BW26" s="98" t="s">
        <v>219</v>
      </c>
    </row>
    <row r="27" spans="3:75" ht="37.5" customHeight="1">
      <c r="C27" s="347" t="s">
        <v>57</v>
      </c>
      <c r="D27" s="348"/>
      <c r="E27" s="348"/>
      <c r="F27" s="348"/>
      <c r="G27" s="348"/>
      <c r="H27" s="348"/>
      <c r="I27" s="348"/>
      <c r="J27" s="348"/>
      <c r="K27" s="348"/>
      <c r="L27" s="374" t="s">
        <v>220</v>
      </c>
      <c r="M27" s="354"/>
      <c r="N27" s="354"/>
      <c r="O27" s="354"/>
      <c r="P27" s="354"/>
      <c r="Q27" s="354"/>
      <c r="R27" s="354"/>
      <c r="S27" s="355"/>
      <c r="T27" s="353" t="s">
        <v>154</v>
      </c>
      <c r="U27" s="354"/>
      <c r="V27" s="354"/>
      <c r="W27" s="354"/>
      <c r="X27" s="354"/>
      <c r="Y27" s="354"/>
      <c r="Z27" s="354"/>
      <c r="AA27" s="354"/>
      <c r="AB27" s="353" t="s">
        <v>155</v>
      </c>
      <c r="AC27" s="354"/>
      <c r="AD27" s="354"/>
      <c r="AE27" s="354"/>
      <c r="AF27" s="354"/>
      <c r="AG27" s="354"/>
      <c r="AH27" s="354"/>
      <c r="AI27" s="355"/>
      <c r="AJ27" s="354" t="s">
        <v>156</v>
      </c>
      <c r="AK27" s="354"/>
      <c r="AL27" s="354"/>
      <c r="AM27" s="354"/>
      <c r="AN27" s="354"/>
      <c r="AO27" s="354"/>
      <c r="AP27" s="354"/>
      <c r="AQ27" s="354"/>
      <c r="AR27" s="353" t="s">
        <v>157</v>
      </c>
      <c r="AS27" s="354"/>
      <c r="AT27" s="354"/>
      <c r="AU27" s="354"/>
      <c r="AV27" s="354"/>
      <c r="AW27" s="354"/>
      <c r="AX27" s="354"/>
      <c r="AY27" s="355"/>
      <c r="AZ27" s="354" t="s">
        <v>158</v>
      </c>
      <c r="BA27" s="354"/>
      <c r="BB27" s="354"/>
      <c r="BC27" s="354"/>
      <c r="BD27" s="354"/>
      <c r="BE27" s="354"/>
      <c r="BF27" s="354"/>
      <c r="BG27" s="354"/>
      <c r="BH27" s="353" t="s">
        <v>332</v>
      </c>
      <c r="BI27" s="354"/>
      <c r="BJ27" s="354"/>
      <c r="BK27" s="354"/>
      <c r="BL27" s="354"/>
      <c r="BM27" s="354"/>
      <c r="BN27" s="354"/>
      <c r="BO27" s="355"/>
      <c r="BP27" s="351" t="s">
        <v>53</v>
      </c>
      <c r="BQ27" s="351"/>
      <c r="BR27" s="351"/>
      <c r="BS27" s="351"/>
      <c r="BT27" s="351"/>
      <c r="BU27" s="351"/>
      <c r="BV27" s="351"/>
      <c r="BW27" s="352"/>
    </row>
    <row r="28" spans="3:75" ht="22.5" customHeight="1">
      <c r="C28" s="296" t="s">
        <v>48</v>
      </c>
      <c r="D28" s="297"/>
      <c r="E28" s="297"/>
      <c r="F28" s="297"/>
      <c r="G28" s="297">
        <v>50</v>
      </c>
      <c r="H28" s="297"/>
      <c r="I28" s="297"/>
      <c r="J28" s="297" t="s">
        <v>47</v>
      </c>
      <c r="K28" s="317"/>
      <c r="L28" s="373">
        <v>346</v>
      </c>
      <c r="M28" s="338"/>
      <c r="N28" s="338"/>
      <c r="O28" s="338"/>
      <c r="P28" s="338"/>
      <c r="Q28" s="338"/>
      <c r="R28" s="338"/>
      <c r="S28" s="350"/>
      <c r="T28" s="338">
        <v>154</v>
      </c>
      <c r="U28" s="338"/>
      <c r="V28" s="338"/>
      <c r="W28" s="338"/>
      <c r="X28" s="338"/>
      <c r="Y28" s="338"/>
      <c r="Z28" s="338"/>
      <c r="AA28" s="338"/>
      <c r="AB28" s="349">
        <v>203</v>
      </c>
      <c r="AC28" s="338"/>
      <c r="AD28" s="338"/>
      <c r="AE28" s="338"/>
      <c r="AF28" s="338"/>
      <c r="AG28" s="338"/>
      <c r="AH28" s="338"/>
      <c r="AI28" s="350"/>
      <c r="AJ28" s="338">
        <v>82</v>
      </c>
      <c r="AK28" s="338"/>
      <c r="AL28" s="338"/>
      <c r="AM28" s="338"/>
      <c r="AN28" s="338"/>
      <c r="AO28" s="338"/>
      <c r="AP28" s="338"/>
      <c r="AQ28" s="338"/>
      <c r="AR28" s="349">
        <v>38</v>
      </c>
      <c r="AS28" s="338"/>
      <c r="AT28" s="338"/>
      <c r="AU28" s="338"/>
      <c r="AV28" s="338"/>
      <c r="AW28" s="338"/>
      <c r="AX28" s="338"/>
      <c r="AY28" s="350"/>
      <c r="AZ28" s="338">
        <v>10</v>
      </c>
      <c r="BA28" s="338"/>
      <c r="BB28" s="338"/>
      <c r="BC28" s="338"/>
      <c r="BD28" s="338"/>
      <c r="BE28" s="338"/>
      <c r="BF28" s="338"/>
      <c r="BG28" s="338"/>
      <c r="BH28" s="349" t="s">
        <v>335</v>
      </c>
      <c r="BI28" s="338"/>
      <c r="BJ28" s="338"/>
      <c r="BK28" s="338"/>
      <c r="BL28" s="338"/>
      <c r="BM28" s="338"/>
      <c r="BN28" s="338"/>
      <c r="BO28" s="350"/>
      <c r="BP28" s="338">
        <f aca="true" t="shared" si="0" ref="BP28:BP34">SUM(L28:BO28)</f>
        <v>833</v>
      </c>
      <c r="BQ28" s="338"/>
      <c r="BR28" s="338"/>
      <c r="BS28" s="338"/>
      <c r="BT28" s="338"/>
      <c r="BU28" s="338"/>
      <c r="BV28" s="338"/>
      <c r="BW28" s="339"/>
    </row>
    <row r="29" spans="3:75" ht="22.5" customHeight="1">
      <c r="C29" s="296"/>
      <c r="D29" s="297"/>
      <c r="E29" s="297"/>
      <c r="F29" s="297"/>
      <c r="G29" s="297">
        <v>55</v>
      </c>
      <c r="H29" s="297"/>
      <c r="I29" s="297"/>
      <c r="J29" s="105"/>
      <c r="K29" s="111"/>
      <c r="L29" s="373">
        <v>352</v>
      </c>
      <c r="M29" s="338"/>
      <c r="N29" s="338"/>
      <c r="O29" s="338"/>
      <c r="P29" s="338"/>
      <c r="Q29" s="338"/>
      <c r="R29" s="338"/>
      <c r="S29" s="350"/>
      <c r="T29" s="338">
        <v>126</v>
      </c>
      <c r="U29" s="338"/>
      <c r="V29" s="338"/>
      <c r="W29" s="338"/>
      <c r="X29" s="338"/>
      <c r="Y29" s="338"/>
      <c r="Z29" s="338"/>
      <c r="AA29" s="338"/>
      <c r="AB29" s="349">
        <v>163</v>
      </c>
      <c r="AC29" s="338"/>
      <c r="AD29" s="338"/>
      <c r="AE29" s="338"/>
      <c r="AF29" s="338"/>
      <c r="AG29" s="338"/>
      <c r="AH29" s="338"/>
      <c r="AI29" s="350"/>
      <c r="AJ29" s="338">
        <v>69</v>
      </c>
      <c r="AK29" s="338"/>
      <c r="AL29" s="338"/>
      <c r="AM29" s="338"/>
      <c r="AN29" s="338"/>
      <c r="AO29" s="338"/>
      <c r="AP29" s="338"/>
      <c r="AQ29" s="338"/>
      <c r="AR29" s="349">
        <v>30</v>
      </c>
      <c r="AS29" s="338"/>
      <c r="AT29" s="338"/>
      <c r="AU29" s="338"/>
      <c r="AV29" s="338"/>
      <c r="AW29" s="338"/>
      <c r="AX29" s="338"/>
      <c r="AY29" s="350"/>
      <c r="AZ29" s="338">
        <v>5</v>
      </c>
      <c r="BA29" s="338"/>
      <c r="BB29" s="338"/>
      <c r="BC29" s="338"/>
      <c r="BD29" s="338"/>
      <c r="BE29" s="338"/>
      <c r="BF29" s="338"/>
      <c r="BG29" s="338"/>
      <c r="BH29" s="349">
        <v>1</v>
      </c>
      <c r="BI29" s="338"/>
      <c r="BJ29" s="338"/>
      <c r="BK29" s="338"/>
      <c r="BL29" s="338"/>
      <c r="BM29" s="338"/>
      <c r="BN29" s="338"/>
      <c r="BO29" s="350"/>
      <c r="BP29" s="338">
        <f t="shared" si="0"/>
        <v>746</v>
      </c>
      <c r="BQ29" s="338"/>
      <c r="BR29" s="338"/>
      <c r="BS29" s="338"/>
      <c r="BT29" s="338"/>
      <c r="BU29" s="338"/>
      <c r="BV29" s="338"/>
      <c r="BW29" s="339"/>
    </row>
    <row r="30" spans="3:75" ht="22.5" customHeight="1">
      <c r="C30" s="296"/>
      <c r="D30" s="297"/>
      <c r="E30" s="297"/>
      <c r="F30" s="297"/>
      <c r="G30" s="297">
        <v>60</v>
      </c>
      <c r="H30" s="297"/>
      <c r="I30" s="297"/>
      <c r="J30" s="105"/>
      <c r="K30" s="111"/>
      <c r="L30" s="373">
        <v>350</v>
      </c>
      <c r="M30" s="338"/>
      <c r="N30" s="338"/>
      <c r="O30" s="338"/>
      <c r="P30" s="338"/>
      <c r="Q30" s="338"/>
      <c r="R30" s="338"/>
      <c r="S30" s="350"/>
      <c r="T30" s="338">
        <v>126</v>
      </c>
      <c r="U30" s="338"/>
      <c r="V30" s="338"/>
      <c r="W30" s="338"/>
      <c r="X30" s="338"/>
      <c r="Y30" s="338"/>
      <c r="Z30" s="338"/>
      <c r="AA30" s="338"/>
      <c r="AB30" s="349">
        <v>148</v>
      </c>
      <c r="AC30" s="338"/>
      <c r="AD30" s="338"/>
      <c r="AE30" s="338"/>
      <c r="AF30" s="338"/>
      <c r="AG30" s="338"/>
      <c r="AH30" s="338"/>
      <c r="AI30" s="350"/>
      <c r="AJ30" s="338">
        <v>59</v>
      </c>
      <c r="AK30" s="338"/>
      <c r="AL30" s="338"/>
      <c r="AM30" s="338"/>
      <c r="AN30" s="338"/>
      <c r="AO30" s="338"/>
      <c r="AP30" s="338"/>
      <c r="AQ30" s="338"/>
      <c r="AR30" s="349">
        <v>31</v>
      </c>
      <c r="AS30" s="338"/>
      <c r="AT30" s="338"/>
      <c r="AU30" s="338"/>
      <c r="AV30" s="338"/>
      <c r="AW30" s="338"/>
      <c r="AX30" s="338"/>
      <c r="AY30" s="350"/>
      <c r="AZ30" s="338">
        <v>6</v>
      </c>
      <c r="BA30" s="338"/>
      <c r="BB30" s="338"/>
      <c r="BC30" s="338"/>
      <c r="BD30" s="338"/>
      <c r="BE30" s="338"/>
      <c r="BF30" s="338"/>
      <c r="BG30" s="338"/>
      <c r="BH30" s="349" t="s">
        <v>335</v>
      </c>
      <c r="BI30" s="338"/>
      <c r="BJ30" s="338"/>
      <c r="BK30" s="338"/>
      <c r="BL30" s="338"/>
      <c r="BM30" s="338"/>
      <c r="BN30" s="338"/>
      <c r="BO30" s="350"/>
      <c r="BP30" s="338">
        <f t="shared" si="0"/>
        <v>720</v>
      </c>
      <c r="BQ30" s="338"/>
      <c r="BR30" s="338"/>
      <c r="BS30" s="338"/>
      <c r="BT30" s="338"/>
      <c r="BU30" s="338"/>
      <c r="BV30" s="338"/>
      <c r="BW30" s="339"/>
    </row>
    <row r="31" spans="3:75" ht="22.5" customHeight="1">
      <c r="C31" s="296" t="s">
        <v>49</v>
      </c>
      <c r="D31" s="297"/>
      <c r="E31" s="297"/>
      <c r="F31" s="297"/>
      <c r="G31" s="297" t="s">
        <v>151</v>
      </c>
      <c r="H31" s="297"/>
      <c r="I31" s="297"/>
      <c r="J31" s="297" t="s">
        <v>47</v>
      </c>
      <c r="K31" s="297"/>
      <c r="L31" s="373">
        <v>211</v>
      </c>
      <c r="M31" s="338"/>
      <c r="N31" s="338"/>
      <c r="O31" s="338"/>
      <c r="P31" s="338"/>
      <c r="Q31" s="338"/>
      <c r="R31" s="338"/>
      <c r="S31" s="350"/>
      <c r="T31" s="338">
        <v>109</v>
      </c>
      <c r="U31" s="338"/>
      <c r="V31" s="338"/>
      <c r="W31" s="338"/>
      <c r="X31" s="338"/>
      <c r="Y31" s="338"/>
      <c r="Z31" s="338"/>
      <c r="AA31" s="338"/>
      <c r="AB31" s="349">
        <v>132</v>
      </c>
      <c r="AC31" s="338"/>
      <c r="AD31" s="338"/>
      <c r="AE31" s="338"/>
      <c r="AF31" s="338"/>
      <c r="AG31" s="338"/>
      <c r="AH31" s="338"/>
      <c r="AI31" s="350"/>
      <c r="AJ31" s="338">
        <v>51</v>
      </c>
      <c r="AK31" s="338"/>
      <c r="AL31" s="338"/>
      <c r="AM31" s="338"/>
      <c r="AN31" s="338"/>
      <c r="AO31" s="338"/>
      <c r="AP31" s="338"/>
      <c r="AQ31" s="338"/>
      <c r="AR31" s="349">
        <v>18</v>
      </c>
      <c r="AS31" s="338"/>
      <c r="AT31" s="338"/>
      <c r="AU31" s="338"/>
      <c r="AV31" s="338"/>
      <c r="AW31" s="338"/>
      <c r="AX31" s="338"/>
      <c r="AY31" s="350"/>
      <c r="AZ31" s="338">
        <v>7</v>
      </c>
      <c r="BA31" s="338"/>
      <c r="BB31" s="338"/>
      <c r="BC31" s="338"/>
      <c r="BD31" s="338"/>
      <c r="BE31" s="338"/>
      <c r="BF31" s="338"/>
      <c r="BG31" s="338"/>
      <c r="BH31" s="349" t="s">
        <v>335</v>
      </c>
      <c r="BI31" s="338"/>
      <c r="BJ31" s="338"/>
      <c r="BK31" s="338"/>
      <c r="BL31" s="338"/>
      <c r="BM31" s="338"/>
      <c r="BN31" s="338"/>
      <c r="BO31" s="350"/>
      <c r="BP31" s="338">
        <f t="shared" si="0"/>
        <v>528</v>
      </c>
      <c r="BQ31" s="338"/>
      <c r="BR31" s="338"/>
      <c r="BS31" s="338"/>
      <c r="BT31" s="338"/>
      <c r="BU31" s="338"/>
      <c r="BV31" s="338"/>
      <c r="BW31" s="339"/>
    </row>
    <row r="32" spans="3:75" ht="22.5" customHeight="1">
      <c r="C32" s="296"/>
      <c r="D32" s="297"/>
      <c r="E32" s="297"/>
      <c r="F32" s="297"/>
      <c r="G32" s="297" t="s">
        <v>159</v>
      </c>
      <c r="H32" s="297"/>
      <c r="I32" s="297"/>
      <c r="J32" s="112"/>
      <c r="K32" s="111"/>
      <c r="L32" s="373">
        <v>171</v>
      </c>
      <c r="M32" s="338"/>
      <c r="N32" s="338"/>
      <c r="O32" s="338"/>
      <c r="P32" s="338"/>
      <c r="Q32" s="338"/>
      <c r="R32" s="338"/>
      <c r="S32" s="350"/>
      <c r="T32" s="338">
        <v>87</v>
      </c>
      <c r="U32" s="338"/>
      <c r="V32" s="338"/>
      <c r="W32" s="338"/>
      <c r="X32" s="338"/>
      <c r="Y32" s="338"/>
      <c r="Z32" s="338"/>
      <c r="AA32" s="338"/>
      <c r="AB32" s="349">
        <v>113</v>
      </c>
      <c r="AC32" s="338"/>
      <c r="AD32" s="338"/>
      <c r="AE32" s="338"/>
      <c r="AF32" s="338"/>
      <c r="AG32" s="338"/>
      <c r="AH32" s="338"/>
      <c r="AI32" s="350"/>
      <c r="AJ32" s="338">
        <v>38</v>
      </c>
      <c r="AK32" s="338"/>
      <c r="AL32" s="338"/>
      <c r="AM32" s="338"/>
      <c r="AN32" s="338"/>
      <c r="AO32" s="338"/>
      <c r="AP32" s="338"/>
      <c r="AQ32" s="338"/>
      <c r="AR32" s="349">
        <v>22</v>
      </c>
      <c r="AS32" s="338"/>
      <c r="AT32" s="338"/>
      <c r="AU32" s="338"/>
      <c r="AV32" s="338"/>
      <c r="AW32" s="338"/>
      <c r="AX32" s="338"/>
      <c r="AY32" s="350"/>
      <c r="AZ32" s="338">
        <v>5</v>
      </c>
      <c r="BA32" s="338"/>
      <c r="BB32" s="338"/>
      <c r="BC32" s="338"/>
      <c r="BD32" s="338"/>
      <c r="BE32" s="338"/>
      <c r="BF32" s="338"/>
      <c r="BG32" s="338"/>
      <c r="BH32" s="349" t="s">
        <v>335</v>
      </c>
      <c r="BI32" s="338"/>
      <c r="BJ32" s="338"/>
      <c r="BK32" s="338"/>
      <c r="BL32" s="338"/>
      <c r="BM32" s="338"/>
      <c r="BN32" s="338"/>
      <c r="BO32" s="350"/>
      <c r="BP32" s="338">
        <f t="shared" si="0"/>
        <v>436</v>
      </c>
      <c r="BQ32" s="338"/>
      <c r="BR32" s="338"/>
      <c r="BS32" s="338"/>
      <c r="BT32" s="338"/>
      <c r="BU32" s="338"/>
      <c r="BV32" s="338"/>
      <c r="BW32" s="339"/>
    </row>
    <row r="33" spans="3:75" ht="22.5" customHeight="1">
      <c r="C33" s="296"/>
      <c r="D33" s="297"/>
      <c r="E33" s="297"/>
      <c r="F33" s="297"/>
      <c r="G33" s="297">
        <v>12</v>
      </c>
      <c r="H33" s="297"/>
      <c r="I33" s="297"/>
      <c r="J33" s="105"/>
      <c r="K33" s="111"/>
      <c r="L33" s="373">
        <v>169</v>
      </c>
      <c r="M33" s="338"/>
      <c r="N33" s="338"/>
      <c r="O33" s="338"/>
      <c r="P33" s="338"/>
      <c r="Q33" s="338"/>
      <c r="R33" s="338"/>
      <c r="S33" s="350"/>
      <c r="T33" s="338">
        <v>87</v>
      </c>
      <c r="U33" s="338"/>
      <c r="V33" s="338"/>
      <c r="W33" s="338"/>
      <c r="X33" s="338"/>
      <c r="Y33" s="338"/>
      <c r="Z33" s="338"/>
      <c r="AA33" s="338"/>
      <c r="AB33" s="349">
        <v>96</v>
      </c>
      <c r="AC33" s="338"/>
      <c r="AD33" s="338"/>
      <c r="AE33" s="338"/>
      <c r="AF33" s="338"/>
      <c r="AG33" s="338"/>
      <c r="AH33" s="338"/>
      <c r="AI33" s="350"/>
      <c r="AJ33" s="338">
        <v>36</v>
      </c>
      <c r="AK33" s="338"/>
      <c r="AL33" s="338"/>
      <c r="AM33" s="338"/>
      <c r="AN33" s="338"/>
      <c r="AO33" s="338"/>
      <c r="AP33" s="338"/>
      <c r="AQ33" s="338"/>
      <c r="AR33" s="349">
        <v>17</v>
      </c>
      <c r="AS33" s="338"/>
      <c r="AT33" s="338"/>
      <c r="AU33" s="338"/>
      <c r="AV33" s="338"/>
      <c r="AW33" s="338"/>
      <c r="AX33" s="338"/>
      <c r="AY33" s="350"/>
      <c r="AZ33" s="338">
        <v>6</v>
      </c>
      <c r="BA33" s="338"/>
      <c r="BB33" s="338"/>
      <c r="BC33" s="338"/>
      <c r="BD33" s="338"/>
      <c r="BE33" s="338"/>
      <c r="BF33" s="338"/>
      <c r="BG33" s="338"/>
      <c r="BH33" s="349" t="s">
        <v>335</v>
      </c>
      <c r="BI33" s="338"/>
      <c r="BJ33" s="338"/>
      <c r="BK33" s="338"/>
      <c r="BL33" s="338"/>
      <c r="BM33" s="338"/>
      <c r="BN33" s="338"/>
      <c r="BO33" s="350"/>
      <c r="BP33" s="338">
        <f t="shared" si="0"/>
        <v>411</v>
      </c>
      <c r="BQ33" s="338"/>
      <c r="BR33" s="338"/>
      <c r="BS33" s="338"/>
      <c r="BT33" s="338"/>
      <c r="BU33" s="338"/>
      <c r="BV33" s="338"/>
      <c r="BW33" s="339"/>
    </row>
    <row r="34" spans="3:75" ht="22.5" customHeight="1">
      <c r="C34" s="296"/>
      <c r="D34" s="297"/>
      <c r="E34" s="297"/>
      <c r="F34" s="297"/>
      <c r="G34" s="297">
        <v>17</v>
      </c>
      <c r="H34" s="297"/>
      <c r="I34" s="297"/>
      <c r="J34" s="105"/>
      <c r="K34" s="111"/>
      <c r="L34" s="373">
        <v>192</v>
      </c>
      <c r="M34" s="338"/>
      <c r="N34" s="338"/>
      <c r="O34" s="338"/>
      <c r="P34" s="338"/>
      <c r="Q34" s="338"/>
      <c r="R34" s="338"/>
      <c r="S34" s="350"/>
      <c r="T34" s="338">
        <v>56</v>
      </c>
      <c r="U34" s="338"/>
      <c r="V34" s="338"/>
      <c r="W34" s="338"/>
      <c r="X34" s="338"/>
      <c r="Y34" s="338"/>
      <c r="Z34" s="338"/>
      <c r="AA34" s="338"/>
      <c r="AB34" s="349">
        <v>82</v>
      </c>
      <c r="AC34" s="338"/>
      <c r="AD34" s="338"/>
      <c r="AE34" s="338"/>
      <c r="AF34" s="338"/>
      <c r="AG34" s="338"/>
      <c r="AH34" s="338"/>
      <c r="AI34" s="350"/>
      <c r="AJ34" s="338">
        <v>31</v>
      </c>
      <c r="AK34" s="338"/>
      <c r="AL34" s="338"/>
      <c r="AM34" s="338"/>
      <c r="AN34" s="338"/>
      <c r="AO34" s="338"/>
      <c r="AP34" s="338"/>
      <c r="AQ34" s="338"/>
      <c r="AR34" s="349">
        <v>16</v>
      </c>
      <c r="AS34" s="338"/>
      <c r="AT34" s="338"/>
      <c r="AU34" s="338"/>
      <c r="AV34" s="338"/>
      <c r="AW34" s="338"/>
      <c r="AX34" s="338"/>
      <c r="AY34" s="350"/>
      <c r="AZ34" s="338">
        <v>4</v>
      </c>
      <c r="BA34" s="338"/>
      <c r="BB34" s="338"/>
      <c r="BC34" s="338"/>
      <c r="BD34" s="338"/>
      <c r="BE34" s="338"/>
      <c r="BF34" s="338"/>
      <c r="BG34" s="338"/>
      <c r="BH34" s="349">
        <v>1</v>
      </c>
      <c r="BI34" s="338"/>
      <c r="BJ34" s="338"/>
      <c r="BK34" s="338"/>
      <c r="BL34" s="338"/>
      <c r="BM34" s="338"/>
      <c r="BN34" s="338"/>
      <c r="BO34" s="350"/>
      <c r="BP34" s="338">
        <f t="shared" si="0"/>
        <v>382</v>
      </c>
      <c r="BQ34" s="338"/>
      <c r="BR34" s="338"/>
      <c r="BS34" s="338"/>
      <c r="BT34" s="338"/>
      <c r="BU34" s="338"/>
      <c r="BV34" s="338"/>
      <c r="BW34" s="339"/>
    </row>
    <row r="35" spans="3:75" ht="22.5" customHeight="1">
      <c r="C35" s="296"/>
      <c r="D35" s="297"/>
      <c r="E35" s="297"/>
      <c r="F35" s="297"/>
      <c r="G35" s="297">
        <v>22</v>
      </c>
      <c r="H35" s="297"/>
      <c r="I35" s="297"/>
      <c r="J35" s="105"/>
      <c r="K35" s="111"/>
      <c r="L35" s="373">
        <f>BP35-SUM(T35:BO35)</f>
        <v>172</v>
      </c>
      <c r="M35" s="338"/>
      <c r="N35" s="338"/>
      <c r="O35" s="338"/>
      <c r="P35" s="338"/>
      <c r="Q35" s="338"/>
      <c r="R35" s="338"/>
      <c r="S35" s="350"/>
      <c r="T35" s="338">
        <v>54</v>
      </c>
      <c r="U35" s="338"/>
      <c r="V35" s="338"/>
      <c r="W35" s="338"/>
      <c r="X35" s="338"/>
      <c r="Y35" s="338"/>
      <c r="Z35" s="338"/>
      <c r="AA35" s="338"/>
      <c r="AB35" s="349">
        <v>75</v>
      </c>
      <c r="AC35" s="338"/>
      <c r="AD35" s="338"/>
      <c r="AE35" s="338"/>
      <c r="AF35" s="338"/>
      <c r="AG35" s="338"/>
      <c r="AH35" s="338"/>
      <c r="AI35" s="350"/>
      <c r="AJ35" s="338">
        <v>30</v>
      </c>
      <c r="AK35" s="338"/>
      <c r="AL35" s="338"/>
      <c r="AM35" s="338"/>
      <c r="AN35" s="338"/>
      <c r="AO35" s="338"/>
      <c r="AP35" s="338"/>
      <c r="AQ35" s="338"/>
      <c r="AR35" s="349">
        <v>16</v>
      </c>
      <c r="AS35" s="338"/>
      <c r="AT35" s="338"/>
      <c r="AU35" s="338"/>
      <c r="AV35" s="338"/>
      <c r="AW35" s="338"/>
      <c r="AX35" s="338"/>
      <c r="AY35" s="350"/>
      <c r="AZ35" s="338">
        <v>4</v>
      </c>
      <c r="BA35" s="338"/>
      <c r="BB35" s="338"/>
      <c r="BC35" s="338"/>
      <c r="BD35" s="338"/>
      <c r="BE35" s="338"/>
      <c r="BF35" s="338"/>
      <c r="BG35" s="338"/>
      <c r="BH35" s="349" t="s">
        <v>335</v>
      </c>
      <c r="BI35" s="338"/>
      <c r="BJ35" s="338"/>
      <c r="BK35" s="338"/>
      <c r="BL35" s="338"/>
      <c r="BM35" s="338"/>
      <c r="BN35" s="338"/>
      <c r="BO35" s="350"/>
      <c r="BP35" s="338">
        <v>351</v>
      </c>
      <c r="BQ35" s="338"/>
      <c r="BR35" s="338"/>
      <c r="BS35" s="338"/>
      <c r="BT35" s="338"/>
      <c r="BU35" s="338"/>
      <c r="BV35" s="338"/>
      <c r="BW35" s="339"/>
    </row>
    <row r="36" spans="3:75" ht="22.5" customHeight="1">
      <c r="C36" s="340"/>
      <c r="D36" s="341"/>
      <c r="E36" s="341"/>
      <c r="F36" s="341"/>
      <c r="G36" s="341">
        <v>27</v>
      </c>
      <c r="H36" s="341"/>
      <c r="I36" s="341"/>
      <c r="J36" s="113"/>
      <c r="K36" s="114"/>
      <c r="L36" s="342">
        <f>BP36-SUM(T36:BO36)</f>
        <v>163</v>
      </c>
      <c r="M36" s="331"/>
      <c r="N36" s="331"/>
      <c r="O36" s="331"/>
      <c r="P36" s="331"/>
      <c r="Q36" s="331"/>
      <c r="R36" s="331"/>
      <c r="S36" s="333"/>
      <c r="T36" s="331">
        <v>53</v>
      </c>
      <c r="U36" s="331"/>
      <c r="V36" s="331"/>
      <c r="W36" s="331"/>
      <c r="X36" s="331"/>
      <c r="Y36" s="331"/>
      <c r="Z36" s="331"/>
      <c r="AA36" s="331"/>
      <c r="AB36" s="332">
        <v>68</v>
      </c>
      <c r="AC36" s="331"/>
      <c r="AD36" s="331"/>
      <c r="AE36" s="331"/>
      <c r="AF36" s="331"/>
      <c r="AG36" s="331"/>
      <c r="AH36" s="331"/>
      <c r="AI36" s="333"/>
      <c r="AJ36" s="331">
        <v>28</v>
      </c>
      <c r="AK36" s="331"/>
      <c r="AL36" s="331"/>
      <c r="AM36" s="331"/>
      <c r="AN36" s="331"/>
      <c r="AO36" s="331"/>
      <c r="AP36" s="331"/>
      <c r="AQ36" s="331"/>
      <c r="AR36" s="332">
        <v>12</v>
      </c>
      <c r="AS36" s="331"/>
      <c r="AT36" s="331"/>
      <c r="AU36" s="331"/>
      <c r="AV36" s="331"/>
      <c r="AW36" s="331"/>
      <c r="AX36" s="331"/>
      <c r="AY36" s="333"/>
      <c r="AZ36" s="331">
        <v>3</v>
      </c>
      <c r="BA36" s="331"/>
      <c r="BB36" s="331"/>
      <c r="BC36" s="331"/>
      <c r="BD36" s="331"/>
      <c r="BE36" s="331"/>
      <c r="BF36" s="331"/>
      <c r="BG36" s="331"/>
      <c r="BH36" s="332" t="s">
        <v>335</v>
      </c>
      <c r="BI36" s="331"/>
      <c r="BJ36" s="331"/>
      <c r="BK36" s="331"/>
      <c r="BL36" s="331"/>
      <c r="BM36" s="331"/>
      <c r="BN36" s="331"/>
      <c r="BO36" s="333"/>
      <c r="BP36" s="331">
        <v>327</v>
      </c>
      <c r="BQ36" s="331"/>
      <c r="BR36" s="331"/>
      <c r="BS36" s="331"/>
      <c r="BT36" s="331"/>
      <c r="BU36" s="331"/>
      <c r="BV36" s="331"/>
      <c r="BW36" s="334"/>
    </row>
    <row r="37" spans="3:75" ht="15" customHeight="1">
      <c r="C37" s="104"/>
      <c r="D37" s="100"/>
      <c r="E37" s="100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</row>
    <row r="38" ht="15" customHeight="1">
      <c r="C38" s="96"/>
    </row>
  </sheetData>
  <sheetProtection/>
  <mergeCells count="189">
    <mergeCell ref="AJ28:AQ28"/>
    <mergeCell ref="AJ32:AQ32"/>
    <mergeCell ref="AJ27:AQ27"/>
    <mergeCell ref="AB30:AI30"/>
    <mergeCell ref="AR33:AY33"/>
    <mergeCell ref="AJ34:AQ34"/>
    <mergeCell ref="AJ29:AQ29"/>
    <mergeCell ref="AJ30:AQ30"/>
    <mergeCell ref="AJ31:AQ31"/>
    <mergeCell ref="AB34:AI34"/>
    <mergeCell ref="AJ35:AQ35"/>
    <mergeCell ref="AR34:AY34"/>
    <mergeCell ref="AR35:AY35"/>
    <mergeCell ref="AZ32:BG32"/>
    <mergeCell ref="AZ33:BG33"/>
    <mergeCell ref="AZ34:BG34"/>
    <mergeCell ref="BP31:BW31"/>
    <mergeCell ref="T35:AA35"/>
    <mergeCell ref="AB27:AI27"/>
    <mergeCell ref="AB28:AI28"/>
    <mergeCell ref="AB29:AI29"/>
    <mergeCell ref="BP32:BW32"/>
    <mergeCell ref="AJ33:AQ33"/>
    <mergeCell ref="AB31:AI31"/>
    <mergeCell ref="AB32:AI32"/>
    <mergeCell ref="AB33:AI33"/>
    <mergeCell ref="L35:S35"/>
    <mergeCell ref="T27:AA27"/>
    <mergeCell ref="T28:AA28"/>
    <mergeCell ref="T29:AA29"/>
    <mergeCell ref="T30:AA30"/>
    <mergeCell ref="AB35:AI35"/>
    <mergeCell ref="T31:AA31"/>
    <mergeCell ref="T32:AA32"/>
    <mergeCell ref="T33:AA33"/>
    <mergeCell ref="T34:AA34"/>
    <mergeCell ref="L34:S34"/>
    <mergeCell ref="C31:F31"/>
    <mergeCell ref="C32:F32"/>
    <mergeCell ref="C33:F33"/>
    <mergeCell ref="G32:I32"/>
    <mergeCell ref="G33:I33"/>
    <mergeCell ref="G34:I34"/>
    <mergeCell ref="L29:S29"/>
    <mergeCell ref="L30:S30"/>
    <mergeCell ref="L31:S31"/>
    <mergeCell ref="L32:S32"/>
    <mergeCell ref="L33:S33"/>
    <mergeCell ref="L27:S27"/>
    <mergeCell ref="L28:S28"/>
    <mergeCell ref="AZ17:BK17"/>
    <mergeCell ref="AZ19:BK19"/>
    <mergeCell ref="AZ15:BW15"/>
    <mergeCell ref="L11:O11"/>
    <mergeCell ref="L12:O12"/>
    <mergeCell ref="BL16:BW16"/>
    <mergeCell ref="BL17:BW17"/>
    <mergeCell ref="BL19:BW19"/>
    <mergeCell ref="AB15:AM16"/>
    <mergeCell ref="AB17:AM17"/>
    <mergeCell ref="AN19:AY19"/>
    <mergeCell ref="P15:AA16"/>
    <mergeCell ref="P9:AA9"/>
    <mergeCell ref="P17:AA17"/>
    <mergeCell ref="P10:AA10"/>
    <mergeCell ref="AB11:AM11"/>
    <mergeCell ref="AB12:AM12"/>
    <mergeCell ref="C11:H11"/>
    <mergeCell ref="L17:O17"/>
    <mergeCell ref="L9:O9"/>
    <mergeCell ref="L10:O10"/>
    <mergeCell ref="AB18:AM18"/>
    <mergeCell ref="AN15:AY16"/>
    <mergeCell ref="AN17:AY17"/>
    <mergeCell ref="C1:BW1"/>
    <mergeCell ref="AN18:AY18"/>
    <mergeCell ref="AZ18:BK18"/>
    <mergeCell ref="BL18:BW18"/>
    <mergeCell ref="C19:H19"/>
    <mergeCell ref="I19:K19"/>
    <mergeCell ref="L19:O19"/>
    <mergeCell ref="P19:AA19"/>
    <mergeCell ref="AB19:AM19"/>
    <mergeCell ref="C8:H8"/>
    <mergeCell ref="C5:O7"/>
    <mergeCell ref="P6:AA7"/>
    <mergeCell ref="C18:H18"/>
    <mergeCell ref="I18:K18"/>
    <mergeCell ref="L18:O18"/>
    <mergeCell ref="P18:AA18"/>
    <mergeCell ref="L8:O8"/>
    <mergeCell ref="C17:H17"/>
    <mergeCell ref="I17:K17"/>
    <mergeCell ref="C15:O16"/>
    <mergeCell ref="P8:AA8"/>
    <mergeCell ref="C12:H12"/>
    <mergeCell ref="I8:K8"/>
    <mergeCell ref="I9:K9"/>
    <mergeCell ref="I10:K10"/>
    <mergeCell ref="I11:K11"/>
    <mergeCell ref="I12:K12"/>
    <mergeCell ref="P11:AA11"/>
    <mergeCell ref="C9:H9"/>
    <mergeCell ref="C10:H10"/>
    <mergeCell ref="AN7:AY7"/>
    <mergeCell ref="AN8:AY8"/>
    <mergeCell ref="AN9:AY9"/>
    <mergeCell ref="AN10:AY10"/>
    <mergeCell ref="AN11:AY11"/>
    <mergeCell ref="P12:AA12"/>
    <mergeCell ref="AB6:AM7"/>
    <mergeCell ref="AB8:AM8"/>
    <mergeCell ref="AB9:AM9"/>
    <mergeCell ref="AB10:AM10"/>
    <mergeCell ref="AZ7:BK7"/>
    <mergeCell ref="AZ8:BK8"/>
    <mergeCell ref="AZ9:BK9"/>
    <mergeCell ref="AZ10:BK10"/>
    <mergeCell ref="AZ11:BK11"/>
    <mergeCell ref="AZ12:BK12"/>
    <mergeCell ref="AN6:BW6"/>
    <mergeCell ref="P5:BW5"/>
    <mergeCell ref="C28:F28"/>
    <mergeCell ref="C29:F29"/>
    <mergeCell ref="BL7:BW7"/>
    <mergeCell ref="BL8:BW8"/>
    <mergeCell ref="BL9:BW9"/>
    <mergeCell ref="BL10:BW10"/>
    <mergeCell ref="BL11:BW11"/>
    <mergeCell ref="AN12:AY12"/>
    <mergeCell ref="AR28:AY28"/>
    <mergeCell ref="AR29:AY29"/>
    <mergeCell ref="AR30:AY30"/>
    <mergeCell ref="AR31:AY31"/>
    <mergeCell ref="AR32:AY32"/>
    <mergeCell ref="BL12:BW12"/>
    <mergeCell ref="AR27:AY27"/>
    <mergeCell ref="BH31:BO31"/>
    <mergeCell ref="BH32:BO32"/>
    <mergeCell ref="AZ16:BK16"/>
    <mergeCell ref="BH33:BO33"/>
    <mergeCell ref="BH34:BO34"/>
    <mergeCell ref="AZ27:BG27"/>
    <mergeCell ref="AZ28:BG28"/>
    <mergeCell ref="AZ29:BG29"/>
    <mergeCell ref="AZ30:BG30"/>
    <mergeCell ref="AZ31:BG31"/>
    <mergeCell ref="BH35:BO35"/>
    <mergeCell ref="BP27:BW27"/>
    <mergeCell ref="BP28:BW28"/>
    <mergeCell ref="BP29:BW29"/>
    <mergeCell ref="BP30:BW30"/>
    <mergeCell ref="AZ35:BG35"/>
    <mergeCell ref="BH27:BO27"/>
    <mergeCell ref="BH28:BO28"/>
    <mergeCell ref="BH29:BO29"/>
    <mergeCell ref="BH30:BO30"/>
    <mergeCell ref="G35:I35"/>
    <mergeCell ref="C27:K27"/>
    <mergeCell ref="C30:F30"/>
    <mergeCell ref="G28:I28"/>
    <mergeCell ref="G29:I29"/>
    <mergeCell ref="G30:I30"/>
    <mergeCell ref="G31:I31"/>
    <mergeCell ref="C34:F34"/>
    <mergeCell ref="C35:F35"/>
    <mergeCell ref="J31:K31"/>
    <mergeCell ref="C20:H20"/>
    <mergeCell ref="I20:K20"/>
    <mergeCell ref="L20:O20"/>
    <mergeCell ref="P20:AA20"/>
    <mergeCell ref="AB20:AM20"/>
    <mergeCell ref="AN20:AY20"/>
    <mergeCell ref="C36:F36"/>
    <mergeCell ref="G36:I36"/>
    <mergeCell ref="L36:S36"/>
    <mergeCell ref="T36:AA36"/>
    <mergeCell ref="AB36:AI36"/>
    <mergeCell ref="AJ36:AQ36"/>
    <mergeCell ref="AZ36:BG36"/>
    <mergeCell ref="BH36:BO36"/>
    <mergeCell ref="BP36:BW36"/>
    <mergeCell ref="AZ20:BK20"/>
    <mergeCell ref="BL20:BW20"/>
    <mergeCell ref="J28:K28"/>
    <mergeCell ref="AR36:AY36"/>
    <mergeCell ref="BP33:BW33"/>
    <mergeCell ref="BP34:BW34"/>
    <mergeCell ref="BP35:BW35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7" r:id="rId2"/>
  <headerFooter alignWithMargins="0">
    <oddFooter>&amp;C&amp;"ＭＳ 明朝,標準"-&amp;A-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J40"/>
  <sheetViews>
    <sheetView view="pageBreakPreview" zoomScaleNormal="70" zoomScaleSheetLayoutView="100" zoomScalePageLayoutView="0" workbookViewId="0" topLeftCell="A25">
      <selection activeCell="EX36" sqref="EX36"/>
    </sheetView>
  </sheetViews>
  <sheetFormatPr defaultColWidth="0.6171875" defaultRowHeight="15" customHeight="1"/>
  <cols>
    <col min="1" max="47" width="0.6171875" style="5" customWidth="1"/>
    <col min="48" max="48" width="1.37890625" style="5" customWidth="1"/>
    <col min="49" max="93" width="0.6171875" style="5" customWidth="1"/>
    <col min="94" max="95" width="1.12109375" style="5" customWidth="1"/>
    <col min="96" max="103" width="0.6171875" style="5" customWidth="1"/>
    <col min="104" max="104" width="1.75390625" style="5" customWidth="1"/>
    <col min="105" max="112" width="0.6171875" style="5" customWidth="1"/>
    <col min="113" max="113" width="1.625" style="5" customWidth="1"/>
    <col min="114" max="115" width="0.6171875" style="5" customWidth="1"/>
    <col min="116" max="116" width="1.625" style="5" customWidth="1"/>
    <col min="117" max="119" width="0.6171875" style="5" customWidth="1"/>
    <col min="120" max="120" width="1.00390625" style="5" customWidth="1"/>
    <col min="121" max="134" width="0.6171875" style="5" customWidth="1"/>
    <col min="135" max="135" width="1.00390625" style="5" customWidth="1"/>
    <col min="136" max="16384" width="0.6171875" style="5" customWidth="1"/>
  </cols>
  <sheetData>
    <row r="1" spans="1:135" ht="22.5" customHeight="1">
      <c r="A1" s="102" t="s">
        <v>58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</row>
    <row r="2" spans="5:135" ht="15" customHeight="1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B2" s="3"/>
      <c r="EC2" s="3"/>
      <c r="ED2" s="3"/>
      <c r="EE2" s="98" t="s">
        <v>222</v>
      </c>
    </row>
    <row r="3" spans="5:135" ht="26.25" customHeight="1">
      <c r="E3" s="292" t="s">
        <v>57</v>
      </c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2" t="s">
        <v>59</v>
      </c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316"/>
      <c r="AJ3" s="292" t="s">
        <v>60</v>
      </c>
      <c r="AK3" s="293"/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293"/>
      <c r="AW3" s="316"/>
      <c r="AX3" s="292" t="s">
        <v>63</v>
      </c>
      <c r="AY3" s="293"/>
      <c r="AZ3" s="293"/>
      <c r="BA3" s="293"/>
      <c r="BB3" s="293"/>
      <c r="BC3" s="293"/>
      <c r="BD3" s="293"/>
      <c r="BE3" s="293"/>
      <c r="BF3" s="293"/>
      <c r="BG3" s="293"/>
      <c r="BH3" s="293"/>
      <c r="BI3" s="293"/>
      <c r="BJ3" s="293"/>
      <c r="BK3" s="293"/>
      <c r="BL3" s="293"/>
      <c r="BM3" s="293"/>
      <c r="BN3" s="293"/>
      <c r="BO3" s="293"/>
      <c r="BP3" s="293"/>
      <c r="BQ3" s="293"/>
      <c r="BR3" s="293"/>
      <c r="BS3" s="293"/>
      <c r="BT3" s="293"/>
      <c r="BU3" s="293"/>
      <c r="BV3" s="293"/>
      <c r="BW3" s="293"/>
      <c r="BX3" s="293"/>
      <c r="BY3" s="293"/>
      <c r="BZ3" s="293"/>
      <c r="CA3" s="293"/>
      <c r="CB3" s="293"/>
      <c r="CC3" s="293"/>
      <c r="CD3" s="293"/>
      <c r="CE3" s="293"/>
      <c r="CF3" s="293"/>
      <c r="CG3" s="293"/>
      <c r="CH3" s="293"/>
      <c r="CI3" s="293"/>
      <c r="CJ3" s="293"/>
      <c r="CK3" s="293"/>
      <c r="CL3" s="293"/>
      <c r="CM3" s="293"/>
      <c r="CN3" s="293"/>
      <c r="CO3" s="293"/>
      <c r="CP3" s="293"/>
      <c r="CQ3" s="293"/>
      <c r="CR3" s="293"/>
      <c r="CS3" s="293"/>
      <c r="CT3" s="293"/>
      <c r="CU3" s="293"/>
      <c r="CV3" s="293"/>
      <c r="CW3" s="293"/>
      <c r="CX3" s="293"/>
      <c r="CY3" s="293"/>
      <c r="CZ3" s="293"/>
      <c r="DA3" s="293"/>
      <c r="DB3" s="293"/>
      <c r="DC3" s="293"/>
      <c r="DD3" s="293"/>
      <c r="DE3" s="293"/>
      <c r="DF3" s="293"/>
      <c r="DG3" s="293"/>
      <c r="DH3" s="293"/>
      <c r="DI3" s="293"/>
      <c r="DJ3" s="293"/>
      <c r="DK3" s="293"/>
      <c r="DL3" s="293"/>
      <c r="DM3" s="293"/>
      <c r="DN3" s="293"/>
      <c r="DO3" s="293"/>
      <c r="DP3" s="293"/>
      <c r="DQ3" s="292" t="s">
        <v>53</v>
      </c>
      <c r="DR3" s="293"/>
      <c r="DS3" s="293"/>
      <c r="DT3" s="293"/>
      <c r="DU3" s="293"/>
      <c r="DV3" s="293"/>
      <c r="DW3" s="293"/>
      <c r="DX3" s="293"/>
      <c r="DY3" s="293"/>
      <c r="DZ3" s="293"/>
      <c r="EA3" s="293"/>
      <c r="EB3" s="293"/>
      <c r="EC3" s="293"/>
      <c r="ED3" s="293"/>
      <c r="EE3" s="316"/>
    </row>
    <row r="4" spans="5:135" ht="26.25" customHeight="1">
      <c r="E4" s="340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0"/>
      <c r="W4" s="341"/>
      <c r="X4" s="341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4"/>
      <c r="AJ4" s="340"/>
      <c r="AK4" s="341"/>
      <c r="AL4" s="341"/>
      <c r="AM4" s="341"/>
      <c r="AN4" s="341"/>
      <c r="AO4" s="341"/>
      <c r="AP4" s="341"/>
      <c r="AQ4" s="341"/>
      <c r="AR4" s="341"/>
      <c r="AS4" s="341"/>
      <c r="AT4" s="341"/>
      <c r="AU4" s="341"/>
      <c r="AV4" s="341"/>
      <c r="AW4" s="344"/>
      <c r="AX4" s="390" t="s">
        <v>61</v>
      </c>
      <c r="AY4" s="388"/>
      <c r="AZ4" s="388"/>
      <c r="BA4" s="388"/>
      <c r="BB4" s="388"/>
      <c r="BC4" s="388"/>
      <c r="BD4" s="388"/>
      <c r="BE4" s="388"/>
      <c r="BF4" s="388"/>
      <c r="BG4" s="388"/>
      <c r="BH4" s="388"/>
      <c r="BI4" s="388"/>
      <c r="BJ4" s="388"/>
      <c r="BK4" s="388"/>
      <c r="BL4" s="388" t="s">
        <v>64</v>
      </c>
      <c r="BM4" s="388"/>
      <c r="BN4" s="388"/>
      <c r="BO4" s="388"/>
      <c r="BP4" s="388"/>
      <c r="BQ4" s="388"/>
      <c r="BR4" s="388"/>
      <c r="BS4" s="388"/>
      <c r="BT4" s="388"/>
      <c r="BU4" s="388"/>
      <c r="BV4" s="388"/>
      <c r="BW4" s="388"/>
      <c r="BX4" s="388"/>
      <c r="BY4" s="388"/>
      <c r="BZ4" s="388" t="s">
        <v>65</v>
      </c>
      <c r="CA4" s="388"/>
      <c r="CB4" s="388"/>
      <c r="CC4" s="388"/>
      <c r="CD4" s="388"/>
      <c r="CE4" s="388"/>
      <c r="CF4" s="388"/>
      <c r="CG4" s="388"/>
      <c r="CH4" s="388"/>
      <c r="CI4" s="388"/>
      <c r="CJ4" s="388"/>
      <c r="CK4" s="388"/>
      <c r="CL4" s="388"/>
      <c r="CM4" s="388"/>
      <c r="CN4" s="388" t="s">
        <v>62</v>
      </c>
      <c r="CO4" s="388"/>
      <c r="CP4" s="388"/>
      <c r="CQ4" s="388"/>
      <c r="CR4" s="388"/>
      <c r="CS4" s="388"/>
      <c r="CT4" s="388"/>
      <c r="CU4" s="388"/>
      <c r="CV4" s="388"/>
      <c r="CW4" s="388"/>
      <c r="CX4" s="388"/>
      <c r="CY4" s="388"/>
      <c r="CZ4" s="388"/>
      <c r="DA4" s="388"/>
      <c r="DB4" s="388" t="s">
        <v>172</v>
      </c>
      <c r="DC4" s="388"/>
      <c r="DD4" s="388"/>
      <c r="DE4" s="388"/>
      <c r="DF4" s="388"/>
      <c r="DG4" s="388"/>
      <c r="DH4" s="388"/>
      <c r="DI4" s="388"/>
      <c r="DJ4" s="388"/>
      <c r="DK4" s="388"/>
      <c r="DL4" s="388"/>
      <c r="DM4" s="388"/>
      <c r="DN4" s="388"/>
      <c r="DO4" s="388"/>
      <c r="DP4" s="389"/>
      <c r="DQ4" s="340"/>
      <c r="DR4" s="341"/>
      <c r="DS4" s="341"/>
      <c r="DT4" s="341"/>
      <c r="DU4" s="341"/>
      <c r="DV4" s="341"/>
      <c r="DW4" s="341"/>
      <c r="DX4" s="341"/>
      <c r="DY4" s="341"/>
      <c r="DZ4" s="341"/>
      <c r="EA4" s="341"/>
      <c r="EB4" s="341"/>
      <c r="EC4" s="341"/>
      <c r="ED4" s="341"/>
      <c r="EE4" s="344"/>
    </row>
    <row r="5" spans="5:135" ht="22.5" customHeight="1">
      <c r="E5" s="296" t="s">
        <v>48</v>
      </c>
      <c r="F5" s="297"/>
      <c r="G5" s="297"/>
      <c r="H5" s="297"/>
      <c r="I5" s="297"/>
      <c r="J5" s="297"/>
      <c r="K5" s="297"/>
      <c r="L5" s="297"/>
      <c r="M5" s="297">
        <v>50</v>
      </c>
      <c r="N5" s="297"/>
      <c r="O5" s="297"/>
      <c r="P5" s="297"/>
      <c r="Q5" s="297"/>
      <c r="R5" s="297" t="s">
        <v>47</v>
      </c>
      <c r="S5" s="297"/>
      <c r="T5" s="297"/>
      <c r="U5" s="317"/>
      <c r="V5" s="381">
        <v>763</v>
      </c>
      <c r="W5" s="382"/>
      <c r="X5" s="382"/>
      <c r="Y5" s="382"/>
      <c r="Z5" s="382"/>
      <c r="AA5" s="382">
        <v>763</v>
      </c>
      <c r="AB5" s="382"/>
      <c r="AC5" s="382"/>
      <c r="AD5" s="382"/>
      <c r="AE5" s="382"/>
      <c r="AF5" s="382"/>
      <c r="AG5" s="382"/>
      <c r="AH5" s="382"/>
      <c r="AI5" s="383"/>
      <c r="AJ5" s="381">
        <v>27300</v>
      </c>
      <c r="AK5" s="382"/>
      <c r="AL5" s="382"/>
      <c r="AM5" s="382"/>
      <c r="AN5" s="382"/>
      <c r="AO5" s="382"/>
      <c r="AP5" s="382"/>
      <c r="AQ5" s="382"/>
      <c r="AR5" s="382"/>
      <c r="AS5" s="382"/>
      <c r="AT5" s="382"/>
      <c r="AU5" s="382"/>
      <c r="AV5" s="382"/>
      <c r="AW5" s="383"/>
      <c r="AX5" s="391">
        <v>3405</v>
      </c>
      <c r="AY5" s="386"/>
      <c r="AZ5" s="386"/>
      <c r="BA5" s="386"/>
      <c r="BB5" s="386"/>
      <c r="BC5" s="386"/>
      <c r="BD5" s="386"/>
      <c r="BE5" s="386"/>
      <c r="BF5" s="386"/>
      <c r="BG5" s="386"/>
      <c r="BH5" s="386"/>
      <c r="BI5" s="386"/>
      <c r="BJ5" s="386"/>
      <c r="BK5" s="386"/>
      <c r="BL5" s="386">
        <v>7543</v>
      </c>
      <c r="BM5" s="386"/>
      <c r="BN5" s="386"/>
      <c r="BO5" s="386"/>
      <c r="BP5" s="386"/>
      <c r="BQ5" s="386"/>
      <c r="BR5" s="386"/>
      <c r="BS5" s="386"/>
      <c r="BT5" s="386"/>
      <c r="BU5" s="386"/>
      <c r="BV5" s="386"/>
      <c r="BW5" s="386"/>
      <c r="BX5" s="386"/>
      <c r="BY5" s="386"/>
      <c r="BZ5" s="386">
        <v>2906</v>
      </c>
      <c r="CA5" s="386"/>
      <c r="CB5" s="386"/>
      <c r="CC5" s="386"/>
      <c r="CD5" s="386"/>
      <c r="CE5" s="386"/>
      <c r="CF5" s="386"/>
      <c r="CG5" s="386"/>
      <c r="CH5" s="386"/>
      <c r="CI5" s="386"/>
      <c r="CJ5" s="386"/>
      <c r="CK5" s="386"/>
      <c r="CL5" s="386"/>
      <c r="CM5" s="386"/>
      <c r="CN5" s="386">
        <v>1024</v>
      </c>
      <c r="CO5" s="386"/>
      <c r="CP5" s="386"/>
      <c r="CQ5" s="386"/>
      <c r="CR5" s="386"/>
      <c r="CS5" s="386"/>
      <c r="CT5" s="386"/>
      <c r="CU5" s="386"/>
      <c r="CV5" s="386"/>
      <c r="CW5" s="386"/>
      <c r="CX5" s="386"/>
      <c r="CY5" s="386"/>
      <c r="CZ5" s="386"/>
      <c r="DA5" s="386"/>
      <c r="DB5" s="386">
        <f>SUM(AX5:DA5)</f>
        <v>14878</v>
      </c>
      <c r="DC5" s="386"/>
      <c r="DD5" s="386"/>
      <c r="DE5" s="386"/>
      <c r="DF5" s="386"/>
      <c r="DG5" s="386"/>
      <c r="DH5" s="386"/>
      <c r="DI5" s="386"/>
      <c r="DJ5" s="386"/>
      <c r="DK5" s="386"/>
      <c r="DL5" s="386"/>
      <c r="DM5" s="386"/>
      <c r="DN5" s="386"/>
      <c r="DO5" s="386"/>
      <c r="DP5" s="387"/>
      <c r="DQ5" s="381">
        <f>SUM(V5,AJ5,DB5)</f>
        <v>42941</v>
      </c>
      <c r="DR5" s="382"/>
      <c r="DS5" s="382"/>
      <c r="DT5" s="382"/>
      <c r="DU5" s="382"/>
      <c r="DV5" s="382"/>
      <c r="DW5" s="382"/>
      <c r="DX5" s="382"/>
      <c r="DY5" s="382"/>
      <c r="DZ5" s="382"/>
      <c r="EA5" s="382"/>
      <c r="EB5" s="382"/>
      <c r="EC5" s="382"/>
      <c r="ED5" s="382"/>
      <c r="EE5" s="383"/>
    </row>
    <row r="6" spans="5:135" ht="22.5" customHeight="1">
      <c r="E6" s="296"/>
      <c r="F6" s="297"/>
      <c r="G6" s="297"/>
      <c r="H6" s="297"/>
      <c r="I6" s="297"/>
      <c r="J6" s="297"/>
      <c r="K6" s="297"/>
      <c r="L6" s="297"/>
      <c r="M6" s="297">
        <v>55</v>
      </c>
      <c r="N6" s="297"/>
      <c r="O6" s="297"/>
      <c r="P6" s="297"/>
      <c r="Q6" s="297"/>
      <c r="R6" s="297"/>
      <c r="S6" s="297"/>
      <c r="T6" s="297"/>
      <c r="U6" s="317"/>
      <c r="V6" s="381">
        <v>470</v>
      </c>
      <c r="W6" s="382"/>
      <c r="X6" s="382"/>
      <c r="Y6" s="382"/>
      <c r="Z6" s="382"/>
      <c r="AA6" s="382">
        <v>470</v>
      </c>
      <c r="AB6" s="382"/>
      <c r="AC6" s="382"/>
      <c r="AD6" s="382"/>
      <c r="AE6" s="382"/>
      <c r="AF6" s="382"/>
      <c r="AG6" s="382"/>
      <c r="AH6" s="382"/>
      <c r="AI6" s="383"/>
      <c r="AJ6" s="381">
        <v>20459</v>
      </c>
      <c r="AK6" s="382"/>
      <c r="AL6" s="382"/>
      <c r="AM6" s="382"/>
      <c r="AN6" s="382"/>
      <c r="AO6" s="382"/>
      <c r="AP6" s="382"/>
      <c r="AQ6" s="382"/>
      <c r="AR6" s="382"/>
      <c r="AS6" s="382"/>
      <c r="AT6" s="382"/>
      <c r="AU6" s="382"/>
      <c r="AV6" s="382"/>
      <c r="AW6" s="383"/>
      <c r="AX6" s="391">
        <v>4251</v>
      </c>
      <c r="AY6" s="386"/>
      <c r="AZ6" s="386"/>
      <c r="BA6" s="386"/>
      <c r="BB6" s="386"/>
      <c r="BC6" s="386"/>
      <c r="BD6" s="386"/>
      <c r="BE6" s="386"/>
      <c r="BF6" s="386"/>
      <c r="BG6" s="386"/>
      <c r="BH6" s="386"/>
      <c r="BI6" s="386"/>
      <c r="BJ6" s="386"/>
      <c r="BK6" s="386"/>
      <c r="BL6" s="386">
        <v>6543</v>
      </c>
      <c r="BM6" s="386"/>
      <c r="BN6" s="386"/>
      <c r="BO6" s="386"/>
      <c r="BP6" s="386"/>
      <c r="BQ6" s="386"/>
      <c r="BR6" s="386"/>
      <c r="BS6" s="386"/>
      <c r="BT6" s="386"/>
      <c r="BU6" s="386"/>
      <c r="BV6" s="386"/>
      <c r="BW6" s="386"/>
      <c r="BX6" s="386"/>
      <c r="BY6" s="386"/>
      <c r="BZ6" s="386">
        <v>2254</v>
      </c>
      <c r="CA6" s="386"/>
      <c r="CB6" s="386"/>
      <c r="CC6" s="386"/>
      <c r="CD6" s="386"/>
      <c r="CE6" s="386"/>
      <c r="CF6" s="386"/>
      <c r="CG6" s="386"/>
      <c r="CH6" s="386"/>
      <c r="CI6" s="386"/>
      <c r="CJ6" s="386"/>
      <c r="CK6" s="386"/>
      <c r="CL6" s="386"/>
      <c r="CM6" s="386"/>
      <c r="CN6" s="386">
        <v>1486</v>
      </c>
      <c r="CO6" s="386"/>
      <c r="CP6" s="386"/>
      <c r="CQ6" s="386"/>
      <c r="CR6" s="386"/>
      <c r="CS6" s="386"/>
      <c r="CT6" s="386"/>
      <c r="CU6" s="386"/>
      <c r="CV6" s="386"/>
      <c r="CW6" s="386"/>
      <c r="CX6" s="386"/>
      <c r="CY6" s="386"/>
      <c r="CZ6" s="386"/>
      <c r="DA6" s="386"/>
      <c r="DB6" s="386">
        <f>SUM(AX6:DA6)</f>
        <v>14534</v>
      </c>
      <c r="DC6" s="386"/>
      <c r="DD6" s="386"/>
      <c r="DE6" s="386"/>
      <c r="DF6" s="386"/>
      <c r="DG6" s="386"/>
      <c r="DH6" s="386"/>
      <c r="DI6" s="386"/>
      <c r="DJ6" s="386"/>
      <c r="DK6" s="386"/>
      <c r="DL6" s="386"/>
      <c r="DM6" s="386"/>
      <c r="DN6" s="386"/>
      <c r="DO6" s="386"/>
      <c r="DP6" s="387"/>
      <c r="DQ6" s="381">
        <f>SUM(V6,AJ6,DB6)</f>
        <v>35463</v>
      </c>
      <c r="DR6" s="382"/>
      <c r="DS6" s="382"/>
      <c r="DT6" s="382"/>
      <c r="DU6" s="382"/>
      <c r="DV6" s="382"/>
      <c r="DW6" s="382"/>
      <c r="DX6" s="382"/>
      <c r="DY6" s="382"/>
      <c r="DZ6" s="382"/>
      <c r="EA6" s="382"/>
      <c r="EB6" s="382"/>
      <c r="EC6" s="382"/>
      <c r="ED6" s="382"/>
      <c r="EE6" s="383"/>
    </row>
    <row r="7" spans="5:135" ht="22.5" customHeight="1">
      <c r="E7" s="296"/>
      <c r="F7" s="297"/>
      <c r="G7" s="297"/>
      <c r="H7" s="297"/>
      <c r="I7" s="297"/>
      <c r="J7" s="297"/>
      <c r="K7" s="297"/>
      <c r="L7" s="297"/>
      <c r="M7" s="297">
        <v>60</v>
      </c>
      <c r="N7" s="297"/>
      <c r="O7" s="297"/>
      <c r="P7" s="297"/>
      <c r="Q7" s="297"/>
      <c r="R7" s="297"/>
      <c r="S7" s="297"/>
      <c r="T7" s="297"/>
      <c r="U7" s="317"/>
      <c r="V7" s="381">
        <v>309</v>
      </c>
      <c r="W7" s="382"/>
      <c r="X7" s="382"/>
      <c r="Y7" s="382"/>
      <c r="Z7" s="382"/>
      <c r="AA7" s="382">
        <v>309</v>
      </c>
      <c r="AB7" s="382"/>
      <c r="AC7" s="382"/>
      <c r="AD7" s="382"/>
      <c r="AE7" s="382"/>
      <c r="AF7" s="382"/>
      <c r="AG7" s="382"/>
      <c r="AH7" s="382"/>
      <c r="AI7" s="383"/>
      <c r="AJ7" s="381">
        <v>19770</v>
      </c>
      <c r="AK7" s="382"/>
      <c r="AL7" s="382"/>
      <c r="AM7" s="382"/>
      <c r="AN7" s="382"/>
      <c r="AO7" s="382"/>
      <c r="AP7" s="382"/>
      <c r="AQ7" s="382"/>
      <c r="AR7" s="382"/>
      <c r="AS7" s="382"/>
      <c r="AT7" s="382"/>
      <c r="AU7" s="382"/>
      <c r="AV7" s="382"/>
      <c r="AW7" s="383"/>
      <c r="AX7" s="391">
        <v>4429</v>
      </c>
      <c r="AY7" s="386"/>
      <c r="AZ7" s="386"/>
      <c r="BA7" s="386"/>
      <c r="BB7" s="386"/>
      <c r="BC7" s="386"/>
      <c r="BD7" s="386"/>
      <c r="BE7" s="386"/>
      <c r="BF7" s="386"/>
      <c r="BG7" s="386"/>
      <c r="BH7" s="386"/>
      <c r="BI7" s="386"/>
      <c r="BJ7" s="386"/>
      <c r="BK7" s="386"/>
      <c r="BL7" s="386">
        <v>5520</v>
      </c>
      <c r="BM7" s="386"/>
      <c r="BN7" s="386"/>
      <c r="BO7" s="386"/>
      <c r="BP7" s="386"/>
      <c r="BQ7" s="386"/>
      <c r="BR7" s="386"/>
      <c r="BS7" s="386"/>
      <c r="BT7" s="386"/>
      <c r="BU7" s="386"/>
      <c r="BV7" s="386"/>
      <c r="BW7" s="386"/>
      <c r="BX7" s="386"/>
      <c r="BY7" s="386"/>
      <c r="BZ7" s="386">
        <v>1878</v>
      </c>
      <c r="CA7" s="386"/>
      <c r="CB7" s="386"/>
      <c r="CC7" s="386"/>
      <c r="CD7" s="386"/>
      <c r="CE7" s="386"/>
      <c r="CF7" s="386"/>
      <c r="CG7" s="386"/>
      <c r="CH7" s="386"/>
      <c r="CI7" s="386"/>
      <c r="CJ7" s="386"/>
      <c r="CK7" s="386"/>
      <c r="CL7" s="386"/>
      <c r="CM7" s="386"/>
      <c r="CN7" s="386">
        <v>1316</v>
      </c>
      <c r="CO7" s="386"/>
      <c r="CP7" s="386"/>
      <c r="CQ7" s="386"/>
      <c r="CR7" s="386"/>
      <c r="CS7" s="386"/>
      <c r="CT7" s="386"/>
      <c r="CU7" s="386"/>
      <c r="CV7" s="386"/>
      <c r="CW7" s="386"/>
      <c r="CX7" s="386"/>
      <c r="CY7" s="386"/>
      <c r="CZ7" s="386"/>
      <c r="DA7" s="386"/>
      <c r="DB7" s="386">
        <f>SUM(AX7:DA7)</f>
        <v>13143</v>
      </c>
      <c r="DC7" s="386"/>
      <c r="DD7" s="386"/>
      <c r="DE7" s="386"/>
      <c r="DF7" s="386"/>
      <c r="DG7" s="386"/>
      <c r="DH7" s="386"/>
      <c r="DI7" s="386"/>
      <c r="DJ7" s="386"/>
      <c r="DK7" s="386"/>
      <c r="DL7" s="386"/>
      <c r="DM7" s="386"/>
      <c r="DN7" s="386"/>
      <c r="DO7" s="386"/>
      <c r="DP7" s="387"/>
      <c r="DQ7" s="381">
        <f>SUM(V7,AJ7,DB7)</f>
        <v>33222</v>
      </c>
      <c r="DR7" s="382"/>
      <c r="DS7" s="382"/>
      <c r="DT7" s="382"/>
      <c r="DU7" s="382"/>
      <c r="DV7" s="382"/>
      <c r="DW7" s="382"/>
      <c r="DX7" s="382"/>
      <c r="DY7" s="382"/>
      <c r="DZ7" s="382"/>
      <c r="EA7" s="382"/>
      <c r="EB7" s="382"/>
      <c r="EC7" s="382"/>
      <c r="ED7" s="382"/>
      <c r="EE7" s="383"/>
    </row>
    <row r="8" spans="5:135" ht="22.5" customHeight="1">
      <c r="E8" s="296" t="s">
        <v>49</v>
      </c>
      <c r="F8" s="297"/>
      <c r="G8" s="297"/>
      <c r="H8" s="297"/>
      <c r="I8" s="297"/>
      <c r="J8" s="297"/>
      <c r="K8" s="297"/>
      <c r="L8" s="297"/>
      <c r="M8" s="297" t="s">
        <v>151</v>
      </c>
      <c r="N8" s="297"/>
      <c r="O8" s="297"/>
      <c r="P8" s="297"/>
      <c r="Q8" s="297"/>
      <c r="R8" s="297" t="s">
        <v>47</v>
      </c>
      <c r="S8" s="297"/>
      <c r="T8" s="297"/>
      <c r="U8" s="317" t="s">
        <v>47</v>
      </c>
      <c r="V8" s="381">
        <v>116</v>
      </c>
      <c r="W8" s="382"/>
      <c r="X8" s="382"/>
      <c r="Y8" s="382"/>
      <c r="Z8" s="382"/>
      <c r="AA8" s="382">
        <v>116</v>
      </c>
      <c r="AB8" s="382"/>
      <c r="AC8" s="382"/>
      <c r="AD8" s="382"/>
      <c r="AE8" s="382"/>
      <c r="AF8" s="382"/>
      <c r="AG8" s="382"/>
      <c r="AH8" s="382"/>
      <c r="AI8" s="383"/>
      <c r="AJ8" s="381">
        <v>17287</v>
      </c>
      <c r="AK8" s="382"/>
      <c r="AL8" s="382"/>
      <c r="AM8" s="382"/>
      <c r="AN8" s="382"/>
      <c r="AO8" s="382"/>
      <c r="AP8" s="382"/>
      <c r="AQ8" s="382"/>
      <c r="AR8" s="382"/>
      <c r="AS8" s="382"/>
      <c r="AT8" s="382"/>
      <c r="AU8" s="382"/>
      <c r="AV8" s="382"/>
      <c r="AW8" s="383"/>
      <c r="AX8" s="391">
        <v>3626</v>
      </c>
      <c r="AY8" s="386"/>
      <c r="AZ8" s="386"/>
      <c r="BA8" s="386"/>
      <c r="BB8" s="386"/>
      <c r="BC8" s="386"/>
      <c r="BD8" s="386"/>
      <c r="BE8" s="386"/>
      <c r="BF8" s="386"/>
      <c r="BG8" s="386"/>
      <c r="BH8" s="386"/>
      <c r="BI8" s="386"/>
      <c r="BJ8" s="386"/>
      <c r="BK8" s="386"/>
      <c r="BL8" s="386">
        <v>4253</v>
      </c>
      <c r="BM8" s="386"/>
      <c r="BN8" s="386"/>
      <c r="BO8" s="386"/>
      <c r="BP8" s="386"/>
      <c r="BQ8" s="386"/>
      <c r="BR8" s="386"/>
      <c r="BS8" s="386"/>
      <c r="BT8" s="386"/>
      <c r="BU8" s="386"/>
      <c r="BV8" s="386"/>
      <c r="BW8" s="386"/>
      <c r="BX8" s="386"/>
      <c r="BY8" s="386"/>
      <c r="BZ8" s="386">
        <v>910</v>
      </c>
      <c r="CA8" s="386"/>
      <c r="CB8" s="386"/>
      <c r="CC8" s="386"/>
      <c r="CD8" s="386"/>
      <c r="CE8" s="386"/>
      <c r="CF8" s="386"/>
      <c r="CG8" s="386"/>
      <c r="CH8" s="386"/>
      <c r="CI8" s="386"/>
      <c r="CJ8" s="386"/>
      <c r="CK8" s="386"/>
      <c r="CL8" s="386"/>
      <c r="CM8" s="386"/>
      <c r="CN8" s="386">
        <v>1185</v>
      </c>
      <c r="CO8" s="386"/>
      <c r="CP8" s="386"/>
      <c r="CQ8" s="386"/>
      <c r="CR8" s="386"/>
      <c r="CS8" s="386"/>
      <c r="CT8" s="386"/>
      <c r="CU8" s="386"/>
      <c r="CV8" s="386"/>
      <c r="CW8" s="386"/>
      <c r="CX8" s="386"/>
      <c r="CY8" s="386"/>
      <c r="CZ8" s="386"/>
      <c r="DA8" s="386"/>
      <c r="DB8" s="386">
        <f>SUM(AX8:DA8)</f>
        <v>9974</v>
      </c>
      <c r="DC8" s="386"/>
      <c r="DD8" s="386"/>
      <c r="DE8" s="386"/>
      <c r="DF8" s="386"/>
      <c r="DG8" s="386"/>
      <c r="DH8" s="386"/>
      <c r="DI8" s="386"/>
      <c r="DJ8" s="386"/>
      <c r="DK8" s="386"/>
      <c r="DL8" s="386"/>
      <c r="DM8" s="386"/>
      <c r="DN8" s="386"/>
      <c r="DO8" s="386"/>
      <c r="DP8" s="387"/>
      <c r="DQ8" s="381">
        <f>SUM(V8,AJ8,DB8)</f>
        <v>27377</v>
      </c>
      <c r="DR8" s="382"/>
      <c r="DS8" s="382"/>
      <c r="DT8" s="382"/>
      <c r="DU8" s="382"/>
      <c r="DV8" s="382"/>
      <c r="DW8" s="382"/>
      <c r="DX8" s="382"/>
      <c r="DY8" s="382"/>
      <c r="DZ8" s="382"/>
      <c r="EA8" s="382"/>
      <c r="EB8" s="382"/>
      <c r="EC8" s="382"/>
      <c r="ED8" s="382"/>
      <c r="EE8" s="383"/>
    </row>
    <row r="9" spans="5:135" ht="22.5" customHeight="1">
      <c r="E9" s="340"/>
      <c r="F9" s="341"/>
      <c r="G9" s="341"/>
      <c r="H9" s="341"/>
      <c r="I9" s="341"/>
      <c r="J9" s="341"/>
      <c r="K9" s="341"/>
      <c r="L9" s="341"/>
      <c r="M9" s="341" t="s">
        <v>159</v>
      </c>
      <c r="N9" s="341"/>
      <c r="O9" s="341"/>
      <c r="P9" s="341"/>
      <c r="Q9" s="341"/>
      <c r="R9" s="341"/>
      <c r="S9" s="341"/>
      <c r="T9" s="341"/>
      <c r="U9" s="344"/>
      <c r="V9" s="378">
        <v>63</v>
      </c>
      <c r="W9" s="379"/>
      <c r="X9" s="379"/>
      <c r="Y9" s="379"/>
      <c r="Z9" s="379"/>
      <c r="AA9" s="379">
        <v>63</v>
      </c>
      <c r="AB9" s="379"/>
      <c r="AC9" s="379"/>
      <c r="AD9" s="379"/>
      <c r="AE9" s="379"/>
      <c r="AF9" s="379"/>
      <c r="AG9" s="379"/>
      <c r="AH9" s="379"/>
      <c r="AI9" s="380"/>
      <c r="AJ9" s="378">
        <v>14910</v>
      </c>
      <c r="AK9" s="379"/>
      <c r="AL9" s="379"/>
      <c r="AM9" s="379"/>
      <c r="AN9" s="379"/>
      <c r="AO9" s="379"/>
      <c r="AP9" s="379"/>
      <c r="AQ9" s="379"/>
      <c r="AR9" s="379"/>
      <c r="AS9" s="379"/>
      <c r="AT9" s="379"/>
      <c r="AU9" s="379"/>
      <c r="AV9" s="379"/>
      <c r="AW9" s="380"/>
      <c r="AX9" s="447">
        <v>3239</v>
      </c>
      <c r="AY9" s="384"/>
      <c r="AZ9" s="384"/>
      <c r="BA9" s="384"/>
      <c r="BB9" s="384"/>
      <c r="BC9" s="384"/>
      <c r="BD9" s="384"/>
      <c r="BE9" s="384"/>
      <c r="BF9" s="384"/>
      <c r="BG9" s="384"/>
      <c r="BH9" s="384"/>
      <c r="BI9" s="384"/>
      <c r="BJ9" s="384"/>
      <c r="BK9" s="384"/>
      <c r="BL9" s="384">
        <v>3134</v>
      </c>
      <c r="BM9" s="384"/>
      <c r="BN9" s="384"/>
      <c r="BO9" s="384"/>
      <c r="BP9" s="384"/>
      <c r="BQ9" s="384"/>
      <c r="BR9" s="384"/>
      <c r="BS9" s="384"/>
      <c r="BT9" s="384"/>
      <c r="BU9" s="384"/>
      <c r="BV9" s="384"/>
      <c r="BW9" s="384"/>
      <c r="BX9" s="384"/>
      <c r="BY9" s="384"/>
      <c r="BZ9" s="384">
        <v>595</v>
      </c>
      <c r="CA9" s="384"/>
      <c r="CB9" s="384"/>
      <c r="CC9" s="384"/>
      <c r="CD9" s="384"/>
      <c r="CE9" s="384"/>
      <c r="CF9" s="384"/>
      <c r="CG9" s="384"/>
      <c r="CH9" s="384"/>
      <c r="CI9" s="384"/>
      <c r="CJ9" s="384"/>
      <c r="CK9" s="384"/>
      <c r="CL9" s="384"/>
      <c r="CM9" s="384"/>
      <c r="CN9" s="384">
        <v>1238</v>
      </c>
      <c r="CO9" s="384"/>
      <c r="CP9" s="384"/>
      <c r="CQ9" s="384"/>
      <c r="CR9" s="384"/>
      <c r="CS9" s="384"/>
      <c r="CT9" s="384"/>
      <c r="CU9" s="384"/>
      <c r="CV9" s="384"/>
      <c r="CW9" s="384"/>
      <c r="CX9" s="384"/>
      <c r="CY9" s="384"/>
      <c r="CZ9" s="384"/>
      <c r="DA9" s="384"/>
      <c r="DB9" s="384">
        <f>SUM(AX9:DA9)</f>
        <v>8206</v>
      </c>
      <c r="DC9" s="384"/>
      <c r="DD9" s="384"/>
      <c r="DE9" s="384"/>
      <c r="DF9" s="384"/>
      <c r="DG9" s="384"/>
      <c r="DH9" s="384"/>
      <c r="DI9" s="384"/>
      <c r="DJ9" s="384"/>
      <c r="DK9" s="384"/>
      <c r="DL9" s="384"/>
      <c r="DM9" s="384"/>
      <c r="DN9" s="384"/>
      <c r="DO9" s="384"/>
      <c r="DP9" s="385"/>
      <c r="DQ9" s="378">
        <f>SUM(V9,AJ9,DB9)</f>
        <v>23179</v>
      </c>
      <c r="DR9" s="379"/>
      <c r="DS9" s="379"/>
      <c r="DT9" s="379"/>
      <c r="DU9" s="379"/>
      <c r="DV9" s="379"/>
      <c r="DW9" s="379"/>
      <c r="DX9" s="379"/>
      <c r="DY9" s="379"/>
      <c r="DZ9" s="379"/>
      <c r="EA9" s="379"/>
      <c r="EB9" s="379"/>
      <c r="EC9" s="379"/>
      <c r="ED9" s="379"/>
      <c r="EE9" s="380"/>
    </row>
    <row r="10" spans="5:135" ht="15" customHeight="1"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</row>
    <row r="11" spans="5:135" ht="22.5" customHeight="1">
      <c r="E11" s="347" t="s">
        <v>57</v>
      </c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438" t="s">
        <v>59</v>
      </c>
      <c r="W11" s="439"/>
      <c r="X11" s="439"/>
      <c r="Y11" s="439"/>
      <c r="Z11" s="439"/>
      <c r="AA11" s="439"/>
      <c r="AB11" s="439"/>
      <c r="AC11" s="439"/>
      <c r="AD11" s="439"/>
      <c r="AE11" s="439"/>
      <c r="AF11" s="439"/>
      <c r="AG11" s="439"/>
      <c r="AH11" s="439"/>
      <c r="AI11" s="440"/>
      <c r="AJ11" s="438" t="s">
        <v>60</v>
      </c>
      <c r="AK11" s="439"/>
      <c r="AL11" s="439"/>
      <c r="AM11" s="439"/>
      <c r="AN11" s="439"/>
      <c r="AO11" s="439"/>
      <c r="AP11" s="439"/>
      <c r="AQ11" s="439"/>
      <c r="AR11" s="439"/>
      <c r="AS11" s="439"/>
      <c r="AT11" s="439"/>
      <c r="AU11" s="439"/>
      <c r="AV11" s="439"/>
      <c r="AW11" s="440"/>
      <c r="AX11" s="347" t="s">
        <v>63</v>
      </c>
      <c r="AY11" s="348"/>
      <c r="AZ11" s="348"/>
      <c r="BA11" s="348"/>
      <c r="BB11" s="348"/>
      <c r="BC11" s="348"/>
      <c r="BD11" s="348"/>
      <c r="BE11" s="348"/>
      <c r="BF11" s="348"/>
      <c r="BG11" s="348"/>
      <c r="BH11" s="348"/>
      <c r="BI11" s="348"/>
      <c r="BJ11" s="348"/>
      <c r="BK11" s="348"/>
      <c r="BL11" s="348"/>
      <c r="BM11" s="348"/>
      <c r="BN11" s="348"/>
      <c r="BO11" s="348"/>
      <c r="BP11" s="348"/>
      <c r="BQ11" s="348"/>
      <c r="BR11" s="348"/>
      <c r="BS11" s="348"/>
      <c r="BT11" s="348"/>
      <c r="BU11" s="348"/>
      <c r="BV11" s="348"/>
      <c r="BW11" s="348"/>
      <c r="BX11" s="348"/>
      <c r="BY11" s="348"/>
      <c r="BZ11" s="348"/>
      <c r="CA11" s="348"/>
      <c r="CB11" s="348"/>
      <c r="CC11" s="348"/>
      <c r="CD11" s="348"/>
      <c r="CE11" s="348"/>
      <c r="CF11" s="348"/>
      <c r="CG11" s="348"/>
      <c r="CH11" s="348"/>
      <c r="CI11" s="348"/>
      <c r="CJ11" s="348"/>
      <c r="CK11" s="348"/>
      <c r="CL11" s="348"/>
      <c r="CM11" s="348"/>
      <c r="CN11" s="348"/>
      <c r="CO11" s="348"/>
      <c r="CP11" s="348"/>
      <c r="CQ11" s="348"/>
      <c r="CR11" s="348"/>
      <c r="CS11" s="348"/>
      <c r="CT11" s="348"/>
      <c r="CU11" s="348"/>
      <c r="CV11" s="348"/>
      <c r="CW11" s="348"/>
      <c r="CX11" s="348"/>
      <c r="CY11" s="348"/>
      <c r="CZ11" s="348"/>
      <c r="DA11" s="348"/>
      <c r="DB11" s="348"/>
      <c r="DC11" s="348"/>
      <c r="DD11" s="348"/>
      <c r="DE11" s="348"/>
      <c r="DF11" s="348"/>
      <c r="DG11" s="348"/>
      <c r="DH11" s="348"/>
      <c r="DI11" s="348"/>
      <c r="DJ11" s="348"/>
      <c r="DK11" s="348"/>
      <c r="DL11" s="348"/>
      <c r="DM11" s="348"/>
      <c r="DN11" s="348"/>
      <c r="DO11" s="348"/>
      <c r="DP11" s="404"/>
      <c r="DQ11" s="438" t="s">
        <v>53</v>
      </c>
      <c r="DR11" s="439"/>
      <c r="DS11" s="439"/>
      <c r="DT11" s="439"/>
      <c r="DU11" s="439"/>
      <c r="DV11" s="439"/>
      <c r="DW11" s="439"/>
      <c r="DX11" s="439"/>
      <c r="DY11" s="439"/>
      <c r="DZ11" s="439"/>
      <c r="EA11" s="439"/>
      <c r="EB11" s="439"/>
      <c r="EC11" s="439"/>
      <c r="ED11" s="439"/>
      <c r="EE11" s="440"/>
    </row>
    <row r="12" spans="5:135" ht="22.5" customHeight="1">
      <c r="E12" s="292" t="s">
        <v>49</v>
      </c>
      <c r="F12" s="293"/>
      <c r="G12" s="293"/>
      <c r="H12" s="293"/>
      <c r="I12" s="293"/>
      <c r="J12" s="293"/>
      <c r="K12" s="293"/>
      <c r="L12" s="293"/>
      <c r="M12" s="293" t="s">
        <v>152</v>
      </c>
      <c r="N12" s="293"/>
      <c r="O12" s="293"/>
      <c r="P12" s="293"/>
      <c r="Q12" s="293"/>
      <c r="R12" s="293" t="s">
        <v>47</v>
      </c>
      <c r="S12" s="293"/>
      <c r="T12" s="293"/>
      <c r="U12" s="316"/>
      <c r="V12" s="381">
        <v>55</v>
      </c>
      <c r="W12" s="382"/>
      <c r="X12" s="382"/>
      <c r="Y12" s="382"/>
      <c r="Z12" s="382"/>
      <c r="AA12" s="382"/>
      <c r="AB12" s="382"/>
      <c r="AC12" s="382"/>
      <c r="AD12" s="382"/>
      <c r="AE12" s="382"/>
      <c r="AF12" s="382"/>
      <c r="AG12" s="382"/>
      <c r="AH12" s="382"/>
      <c r="AI12" s="383"/>
      <c r="AJ12" s="381">
        <v>14487</v>
      </c>
      <c r="AK12" s="382"/>
      <c r="AL12" s="382"/>
      <c r="AM12" s="382"/>
      <c r="AN12" s="382"/>
      <c r="AO12" s="382"/>
      <c r="AP12" s="382"/>
      <c r="AQ12" s="382"/>
      <c r="AR12" s="382"/>
      <c r="AS12" s="382"/>
      <c r="AT12" s="382"/>
      <c r="AU12" s="382"/>
      <c r="AV12" s="382"/>
      <c r="AW12" s="383"/>
      <c r="AX12" s="435">
        <v>6497</v>
      </c>
      <c r="AY12" s="436"/>
      <c r="AZ12" s="436"/>
      <c r="BA12" s="436"/>
      <c r="BB12" s="436"/>
      <c r="BC12" s="436"/>
      <c r="BD12" s="436"/>
      <c r="BE12" s="436"/>
      <c r="BF12" s="436"/>
      <c r="BG12" s="436"/>
      <c r="BH12" s="436"/>
      <c r="BI12" s="436"/>
      <c r="BJ12" s="436"/>
      <c r="BK12" s="436"/>
      <c r="BL12" s="436"/>
      <c r="BM12" s="436"/>
      <c r="BN12" s="436"/>
      <c r="BO12" s="436"/>
      <c r="BP12" s="436"/>
      <c r="BQ12" s="436"/>
      <c r="BR12" s="436"/>
      <c r="BS12" s="436"/>
      <c r="BT12" s="436"/>
      <c r="BU12" s="436"/>
      <c r="BV12" s="436"/>
      <c r="BW12" s="436"/>
      <c r="BX12" s="436"/>
      <c r="BY12" s="436"/>
      <c r="BZ12" s="436"/>
      <c r="CA12" s="436"/>
      <c r="CB12" s="436"/>
      <c r="CC12" s="436"/>
      <c r="CD12" s="436"/>
      <c r="CE12" s="436"/>
      <c r="CF12" s="436"/>
      <c r="CG12" s="436"/>
      <c r="CH12" s="436"/>
      <c r="CI12" s="436"/>
      <c r="CJ12" s="436"/>
      <c r="CK12" s="436"/>
      <c r="CL12" s="436"/>
      <c r="CM12" s="436"/>
      <c r="CN12" s="436"/>
      <c r="CO12" s="436"/>
      <c r="CP12" s="436"/>
      <c r="CQ12" s="436"/>
      <c r="CR12" s="436"/>
      <c r="CS12" s="436"/>
      <c r="CT12" s="436"/>
      <c r="CU12" s="436"/>
      <c r="CV12" s="436"/>
      <c r="CW12" s="436"/>
      <c r="CX12" s="436"/>
      <c r="CY12" s="436"/>
      <c r="CZ12" s="436"/>
      <c r="DA12" s="436"/>
      <c r="DB12" s="436"/>
      <c r="DC12" s="436"/>
      <c r="DD12" s="436"/>
      <c r="DE12" s="436"/>
      <c r="DF12" s="436"/>
      <c r="DG12" s="436"/>
      <c r="DH12" s="436"/>
      <c r="DI12" s="436"/>
      <c r="DJ12" s="436"/>
      <c r="DK12" s="436"/>
      <c r="DL12" s="436"/>
      <c r="DM12" s="436"/>
      <c r="DN12" s="436"/>
      <c r="DO12" s="436"/>
      <c r="DP12" s="437"/>
      <c r="DQ12" s="444">
        <f>SUM(V12:DP12)</f>
        <v>21039</v>
      </c>
      <c r="DR12" s="445"/>
      <c r="DS12" s="445"/>
      <c r="DT12" s="445"/>
      <c r="DU12" s="445"/>
      <c r="DV12" s="445"/>
      <c r="DW12" s="445"/>
      <c r="DX12" s="445"/>
      <c r="DY12" s="445"/>
      <c r="DZ12" s="445"/>
      <c r="EA12" s="445"/>
      <c r="EB12" s="445"/>
      <c r="EC12" s="445"/>
      <c r="ED12" s="445"/>
      <c r="EE12" s="446"/>
    </row>
    <row r="13" spans="5:135" ht="26.25" customHeight="1">
      <c r="E13" s="296"/>
      <c r="F13" s="297"/>
      <c r="G13" s="297"/>
      <c r="H13" s="297"/>
      <c r="I13" s="297"/>
      <c r="J13" s="297"/>
      <c r="K13" s="297"/>
      <c r="L13" s="297"/>
      <c r="M13" s="297" t="s">
        <v>153</v>
      </c>
      <c r="N13" s="297"/>
      <c r="O13" s="297"/>
      <c r="P13" s="297"/>
      <c r="Q13" s="297"/>
      <c r="R13" s="297"/>
      <c r="S13" s="297"/>
      <c r="T13" s="297"/>
      <c r="U13" s="317"/>
      <c r="V13" s="381">
        <v>90</v>
      </c>
      <c r="W13" s="382"/>
      <c r="X13" s="382"/>
      <c r="Y13" s="382"/>
      <c r="Z13" s="382"/>
      <c r="AA13" s="382"/>
      <c r="AB13" s="382"/>
      <c r="AC13" s="382"/>
      <c r="AD13" s="382"/>
      <c r="AE13" s="382"/>
      <c r="AF13" s="382"/>
      <c r="AG13" s="382"/>
      <c r="AH13" s="382"/>
      <c r="AI13" s="383"/>
      <c r="AJ13" s="381">
        <v>10863</v>
      </c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3"/>
      <c r="AX13" s="435">
        <v>4232</v>
      </c>
      <c r="AY13" s="436"/>
      <c r="AZ13" s="436"/>
      <c r="BA13" s="436"/>
      <c r="BB13" s="436"/>
      <c r="BC13" s="436"/>
      <c r="BD13" s="436"/>
      <c r="BE13" s="436"/>
      <c r="BF13" s="436"/>
      <c r="BG13" s="436"/>
      <c r="BH13" s="436"/>
      <c r="BI13" s="436"/>
      <c r="BJ13" s="436"/>
      <c r="BK13" s="436"/>
      <c r="BL13" s="436"/>
      <c r="BM13" s="436"/>
      <c r="BN13" s="436"/>
      <c r="BO13" s="436"/>
      <c r="BP13" s="436"/>
      <c r="BQ13" s="436"/>
      <c r="BR13" s="436"/>
      <c r="BS13" s="436"/>
      <c r="BT13" s="436"/>
      <c r="BU13" s="436"/>
      <c r="BV13" s="436"/>
      <c r="BW13" s="436"/>
      <c r="BX13" s="436"/>
      <c r="BY13" s="436"/>
      <c r="BZ13" s="436"/>
      <c r="CA13" s="436"/>
      <c r="CB13" s="436"/>
      <c r="CC13" s="436"/>
      <c r="CD13" s="436"/>
      <c r="CE13" s="436"/>
      <c r="CF13" s="436"/>
      <c r="CG13" s="436"/>
      <c r="CH13" s="436"/>
      <c r="CI13" s="436"/>
      <c r="CJ13" s="436"/>
      <c r="CK13" s="436"/>
      <c r="CL13" s="436"/>
      <c r="CM13" s="436"/>
      <c r="CN13" s="436"/>
      <c r="CO13" s="436"/>
      <c r="CP13" s="436"/>
      <c r="CQ13" s="436"/>
      <c r="CR13" s="436"/>
      <c r="CS13" s="436"/>
      <c r="CT13" s="436"/>
      <c r="CU13" s="436"/>
      <c r="CV13" s="436"/>
      <c r="CW13" s="436"/>
      <c r="CX13" s="436"/>
      <c r="CY13" s="436"/>
      <c r="CZ13" s="436"/>
      <c r="DA13" s="436"/>
      <c r="DB13" s="436"/>
      <c r="DC13" s="436"/>
      <c r="DD13" s="436"/>
      <c r="DE13" s="436"/>
      <c r="DF13" s="436"/>
      <c r="DG13" s="436"/>
      <c r="DH13" s="436"/>
      <c r="DI13" s="436"/>
      <c r="DJ13" s="436"/>
      <c r="DK13" s="436"/>
      <c r="DL13" s="436"/>
      <c r="DM13" s="436"/>
      <c r="DN13" s="436"/>
      <c r="DO13" s="436"/>
      <c r="DP13" s="437"/>
      <c r="DQ13" s="441" t="s">
        <v>223</v>
      </c>
      <c r="DR13" s="442"/>
      <c r="DS13" s="442"/>
      <c r="DT13" s="442"/>
      <c r="DU13" s="442"/>
      <c r="DV13" s="442"/>
      <c r="DW13" s="442"/>
      <c r="DX13" s="442"/>
      <c r="DY13" s="442"/>
      <c r="DZ13" s="442"/>
      <c r="EA13" s="442"/>
      <c r="EB13" s="442"/>
      <c r="EC13" s="442"/>
      <c r="ED13" s="442"/>
      <c r="EE13" s="443"/>
    </row>
    <row r="14" spans="5:135" ht="22.5" customHeight="1">
      <c r="E14" s="296"/>
      <c r="F14" s="297"/>
      <c r="G14" s="297"/>
      <c r="H14" s="297"/>
      <c r="I14" s="297"/>
      <c r="J14" s="297"/>
      <c r="K14" s="297"/>
      <c r="L14" s="297"/>
      <c r="M14" s="297" t="s">
        <v>323</v>
      </c>
      <c r="N14" s="297"/>
      <c r="O14" s="297"/>
      <c r="P14" s="297"/>
      <c r="Q14" s="297"/>
      <c r="R14" s="297"/>
      <c r="S14" s="297"/>
      <c r="T14" s="297"/>
      <c r="U14" s="317"/>
      <c r="V14" s="381">
        <v>37</v>
      </c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382"/>
      <c r="AH14" s="382"/>
      <c r="AI14" s="383"/>
      <c r="AJ14" s="381">
        <v>11291</v>
      </c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3"/>
      <c r="AX14" s="435">
        <v>3320</v>
      </c>
      <c r="AY14" s="436"/>
      <c r="AZ14" s="436"/>
      <c r="BA14" s="436"/>
      <c r="BB14" s="436"/>
      <c r="BC14" s="436"/>
      <c r="BD14" s="436"/>
      <c r="BE14" s="436"/>
      <c r="BF14" s="436"/>
      <c r="BG14" s="436"/>
      <c r="BH14" s="436"/>
      <c r="BI14" s="436"/>
      <c r="BJ14" s="436"/>
      <c r="BK14" s="436"/>
      <c r="BL14" s="436"/>
      <c r="BM14" s="436"/>
      <c r="BN14" s="436"/>
      <c r="BO14" s="436"/>
      <c r="BP14" s="436"/>
      <c r="BQ14" s="436"/>
      <c r="BR14" s="436"/>
      <c r="BS14" s="436"/>
      <c r="BT14" s="436"/>
      <c r="BU14" s="436"/>
      <c r="BV14" s="436"/>
      <c r="BW14" s="436"/>
      <c r="BX14" s="436"/>
      <c r="BY14" s="436"/>
      <c r="BZ14" s="436"/>
      <c r="CA14" s="436"/>
      <c r="CB14" s="436"/>
      <c r="CC14" s="436"/>
      <c r="CD14" s="436"/>
      <c r="CE14" s="436"/>
      <c r="CF14" s="436"/>
      <c r="CG14" s="436"/>
      <c r="CH14" s="436"/>
      <c r="CI14" s="436"/>
      <c r="CJ14" s="436"/>
      <c r="CK14" s="436"/>
      <c r="CL14" s="436"/>
      <c r="CM14" s="436"/>
      <c r="CN14" s="436"/>
      <c r="CO14" s="436"/>
      <c r="CP14" s="436"/>
      <c r="CQ14" s="436"/>
      <c r="CR14" s="436"/>
      <c r="CS14" s="436"/>
      <c r="CT14" s="436"/>
      <c r="CU14" s="436"/>
      <c r="CV14" s="436"/>
      <c r="CW14" s="436"/>
      <c r="CX14" s="436"/>
      <c r="CY14" s="436"/>
      <c r="CZ14" s="436"/>
      <c r="DA14" s="436"/>
      <c r="DB14" s="436"/>
      <c r="DC14" s="436"/>
      <c r="DD14" s="436"/>
      <c r="DE14" s="436"/>
      <c r="DF14" s="436"/>
      <c r="DG14" s="436"/>
      <c r="DH14" s="436"/>
      <c r="DI14" s="436"/>
      <c r="DJ14" s="436"/>
      <c r="DK14" s="436"/>
      <c r="DL14" s="436"/>
      <c r="DM14" s="436"/>
      <c r="DN14" s="436"/>
      <c r="DO14" s="436"/>
      <c r="DP14" s="437"/>
      <c r="DQ14" s="441">
        <f>SUM(V14:DP14)</f>
        <v>14648</v>
      </c>
      <c r="DR14" s="442"/>
      <c r="DS14" s="442"/>
      <c r="DT14" s="442"/>
      <c r="DU14" s="442"/>
      <c r="DV14" s="442"/>
      <c r="DW14" s="442"/>
      <c r="DX14" s="442"/>
      <c r="DY14" s="442"/>
      <c r="DZ14" s="442"/>
      <c r="EA14" s="442"/>
      <c r="EB14" s="442"/>
      <c r="EC14" s="442"/>
      <c r="ED14" s="442"/>
      <c r="EE14" s="443"/>
    </row>
    <row r="15" spans="5:135" ht="22.5" customHeight="1">
      <c r="E15" s="340"/>
      <c r="F15" s="341"/>
      <c r="G15" s="341"/>
      <c r="H15" s="341"/>
      <c r="I15" s="341"/>
      <c r="J15" s="341"/>
      <c r="K15" s="341"/>
      <c r="L15" s="341"/>
      <c r="M15" s="341">
        <v>27</v>
      </c>
      <c r="N15" s="341"/>
      <c r="O15" s="341"/>
      <c r="P15" s="341"/>
      <c r="Q15" s="341"/>
      <c r="R15" s="341"/>
      <c r="S15" s="341"/>
      <c r="T15" s="341"/>
      <c r="U15" s="344"/>
      <c r="V15" s="378">
        <v>114</v>
      </c>
      <c r="W15" s="379"/>
      <c r="X15" s="379"/>
      <c r="Y15" s="379"/>
      <c r="Z15" s="379"/>
      <c r="AA15" s="379"/>
      <c r="AB15" s="379"/>
      <c r="AC15" s="379"/>
      <c r="AD15" s="379"/>
      <c r="AE15" s="379"/>
      <c r="AF15" s="379"/>
      <c r="AG15" s="379"/>
      <c r="AH15" s="379"/>
      <c r="AI15" s="380"/>
      <c r="AJ15" s="378">
        <v>10309</v>
      </c>
      <c r="AK15" s="379"/>
      <c r="AL15" s="379"/>
      <c r="AM15" s="379"/>
      <c r="AN15" s="379"/>
      <c r="AO15" s="379"/>
      <c r="AP15" s="379"/>
      <c r="AQ15" s="379"/>
      <c r="AR15" s="379"/>
      <c r="AS15" s="379"/>
      <c r="AT15" s="379"/>
      <c r="AU15" s="379"/>
      <c r="AV15" s="379"/>
      <c r="AW15" s="380"/>
      <c r="AX15" s="375">
        <v>2458</v>
      </c>
      <c r="AY15" s="376"/>
      <c r="AZ15" s="376"/>
      <c r="BA15" s="376"/>
      <c r="BB15" s="376"/>
      <c r="BC15" s="376"/>
      <c r="BD15" s="376"/>
      <c r="BE15" s="376"/>
      <c r="BF15" s="376"/>
      <c r="BG15" s="376"/>
      <c r="BH15" s="376"/>
      <c r="BI15" s="376"/>
      <c r="BJ15" s="376"/>
      <c r="BK15" s="376"/>
      <c r="BL15" s="376"/>
      <c r="BM15" s="376"/>
      <c r="BN15" s="376"/>
      <c r="BO15" s="376"/>
      <c r="BP15" s="376"/>
      <c r="BQ15" s="376"/>
      <c r="BR15" s="376"/>
      <c r="BS15" s="376"/>
      <c r="BT15" s="376"/>
      <c r="BU15" s="376"/>
      <c r="BV15" s="376"/>
      <c r="BW15" s="376"/>
      <c r="BX15" s="376"/>
      <c r="BY15" s="376"/>
      <c r="BZ15" s="376"/>
      <c r="CA15" s="376"/>
      <c r="CB15" s="376"/>
      <c r="CC15" s="376"/>
      <c r="CD15" s="376"/>
      <c r="CE15" s="376"/>
      <c r="CF15" s="376"/>
      <c r="CG15" s="376"/>
      <c r="CH15" s="376"/>
      <c r="CI15" s="376"/>
      <c r="CJ15" s="376"/>
      <c r="CK15" s="376"/>
      <c r="CL15" s="376"/>
      <c r="CM15" s="376"/>
      <c r="CN15" s="376"/>
      <c r="CO15" s="376"/>
      <c r="CP15" s="376"/>
      <c r="CQ15" s="376"/>
      <c r="CR15" s="376"/>
      <c r="CS15" s="376"/>
      <c r="CT15" s="376"/>
      <c r="CU15" s="376"/>
      <c r="CV15" s="376"/>
      <c r="CW15" s="376"/>
      <c r="CX15" s="376"/>
      <c r="CY15" s="376"/>
      <c r="CZ15" s="376"/>
      <c r="DA15" s="376"/>
      <c r="DB15" s="376"/>
      <c r="DC15" s="376"/>
      <c r="DD15" s="376"/>
      <c r="DE15" s="376"/>
      <c r="DF15" s="376"/>
      <c r="DG15" s="376"/>
      <c r="DH15" s="376"/>
      <c r="DI15" s="376"/>
      <c r="DJ15" s="376"/>
      <c r="DK15" s="376"/>
      <c r="DL15" s="376"/>
      <c r="DM15" s="376"/>
      <c r="DN15" s="376"/>
      <c r="DO15" s="376"/>
      <c r="DP15" s="377"/>
      <c r="DQ15" s="375">
        <f>SUM(V15:DP15)</f>
        <v>12881</v>
      </c>
      <c r="DR15" s="376"/>
      <c r="DS15" s="376"/>
      <c r="DT15" s="376"/>
      <c r="DU15" s="376"/>
      <c r="DV15" s="376"/>
      <c r="DW15" s="376"/>
      <c r="DX15" s="376"/>
      <c r="DY15" s="376"/>
      <c r="DZ15" s="376"/>
      <c r="EA15" s="376"/>
      <c r="EB15" s="376"/>
      <c r="EC15" s="376"/>
      <c r="ED15" s="376"/>
      <c r="EE15" s="377"/>
    </row>
    <row r="16" spans="5:135" ht="15" customHeight="1">
      <c r="E16" s="104" t="s">
        <v>469</v>
      </c>
      <c r="F16" s="104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</row>
    <row r="17" spans="5:135" ht="15" customHeight="1">
      <c r="E17" s="104" t="s">
        <v>334</v>
      </c>
      <c r="F17" s="104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</row>
    <row r="18" spans="5:135" ht="15" customHeight="1">
      <c r="E18" s="104" t="s">
        <v>470</v>
      </c>
      <c r="F18" s="104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</row>
    <row r="19" spans="5:135" ht="15" customHeight="1">
      <c r="E19" s="96" t="s">
        <v>333</v>
      </c>
      <c r="F19" s="104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</row>
    <row r="20" spans="5:135" ht="13.5">
      <c r="E20" s="96"/>
      <c r="F20" s="96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</row>
    <row r="21" spans="5:135" ht="13.5">
      <c r="E21" s="100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</row>
    <row r="22" spans="1:135" ht="22.5" customHeight="1">
      <c r="A22" s="102" t="s">
        <v>471</v>
      </c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</row>
    <row r="23" spans="5:135" ht="15" customHeight="1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3"/>
      <c r="EB23" s="3"/>
      <c r="EC23" s="3"/>
      <c r="ED23" s="3"/>
      <c r="EE23" s="107" t="s">
        <v>326</v>
      </c>
    </row>
    <row r="24" spans="5:135" ht="15" customHeight="1">
      <c r="E24" s="291" t="s">
        <v>66</v>
      </c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426" t="s">
        <v>337</v>
      </c>
      <c r="Q24" s="293"/>
      <c r="R24" s="293"/>
      <c r="S24" s="293"/>
      <c r="T24" s="293"/>
      <c r="U24" s="293"/>
      <c r="V24" s="293"/>
      <c r="W24" s="293"/>
      <c r="X24" s="293"/>
      <c r="Y24" s="316"/>
      <c r="Z24" s="396">
        <v>50</v>
      </c>
      <c r="AA24" s="397"/>
      <c r="AB24" s="397"/>
      <c r="AC24" s="397"/>
      <c r="AD24" s="397"/>
      <c r="AE24" s="397"/>
      <c r="AF24" s="397"/>
      <c r="AG24" s="397"/>
      <c r="AH24" s="397"/>
      <c r="AI24" s="398"/>
      <c r="AJ24" s="400">
        <v>50</v>
      </c>
      <c r="AK24" s="401"/>
      <c r="AL24" s="401"/>
      <c r="AM24" s="401"/>
      <c r="AN24" s="401"/>
      <c r="AO24" s="401"/>
      <c r="AP24" s="401"/>
      <c r="AQ24" s="401"/>
      <c r="AR24" s="401"/>
      <c r="AS24" s="402"/>
      <c r="AT24" s="399">
        <v>100</v>
      </c>
      <c r="AU24" s="399"/>
      <c r="AV24" s="399"/>
      <c r="AW24" s="399"/>
      <c r="AX24" s="399"/>
      <c r="AY24" s="399"/>
      <c r="AZ24" s="399"/>
      <c r="BA24" s="399"/>
      <c r="BB24" s="399"/>
      <c r="BC24" s="399"/>
      <c r="BD24" s="399">
        <v>300</v>
      </c>
      <c r="BE24" s="399"/>
      <c r="BF24" s="399"/>
      <c r="BG24" s="399"/>
      <c r="BH24" s="399"/>
      <c r="BI24" s="399"/>
      <c r="BJ24" s="399"/>
      <c r="BK24" s="399"/>
      <c r="BL24" s="399"/>
      <c r="BM24" s="399"/>
      <c r="BN24" s="399">
        <v>500</v>
      </c>
      <c r="BO24" s="399"/>
      <c r="BP24" s="399"/>
      <c r="BQ24" s="399"/>
      <c r="BR24" s="399"/>
      <c r="BS24" s="399"/>
      <c r="BT24" s="399"/>
      <c r="BU24" s="399"/>
      <c r="BV24" s="399"/>
      <c r="BW24" s="399"/>
      <c r="BX24" s="399">
        <v>700</v>
      </c>
      <c r="BY24" s="399"/>
      <c r="BZ24" s="399"/>
      <c r="CA24" s="399"/>
      <c r="CB24" s="399"/>
      <c r="CC24" s="399"/>
      <c r="CD24" s="399"/>
      <c r="CE24" s="399"/>
      <c r="CF24" s="399"/>
      <c r="CG24" s="399"/>
      <c r="CH24" s="419">
        <v>1000</v>
      </c>
      <c r="CI24" s="399"/>
      <c r="CJ24" s="399"/>
      <c r="CK24" s="399"/>
      <c r="CL24" s="399"/>
      <c r="CM24" s="399"/>
      <c r="CN24" s="399"/>
      <c r="CO24" s="399"/>
      <c r="CP24" s="399"/>
      <c r="CQ24" s="399"/>
      <c r="CR24" s="419">
        <v>2000</v>
      </c>
      <c r="CS24" s="399"/>
      <c r="CT24" s="399"/>
      <c r="CU24" s="399"/>
      <c r="CV24" s="399"/>
      <c r="CW24" s="399"/>
      <c r="CX24" s="399"/>
      <c r="CY24" s="399"/>
      <c r="CZ24" s="399"/>
      <c r="DA24" s="399"/>
      <c r="DB24" s="419">
        <v>3000</v>
      </c>
      <c r="DC24" s="399"/>
      <c r="DD24" s="399"/>
      <c r="DE24" s="399"/>
      <c r="DF24" s="399"/>
      <c r="DG24" s="399"/>
      <c r="DH24" s="399"/>
      <c r="DI24" s="399"/>
      <c r="DJ24" s="399"/>
      <c r="DK24" s="399"/>
      <c r="DL24" s="419">
        <v>5000</v>
      </c>
      <c r="DM24" s="399"/>
      <c r="DN24" s="399"/>
      <c r="DO24" s="399"/>
      <c r="DP24" s="399"/>
      <c r="DQ24" s="399"/>
      <c r="DR24" s="399"/>
      <c r="DS24" s="399"/>
      <c r="DT24" s="399"/>
      <c r="DU24" s="399"/>
      <c r="DV24" s="426" t="s">
        <v>336</v>
      </c>
      <c r="DW24" s="427"/>
      <c r="DX24" s="427"/>
      <c r="DY24" s="427"/>
      <c r="DZ24" s="427"/>
      <c r="EA24" s="427"/>
      <c r="EB24" s="427"/>
      <c r="EC24" s="427"/>
      <c r="ED24" s="427"/>
      <c r="EE24" s="428"/>
    </row>
    <row r="25" spans="5:135" ht="15" customHeight="1">
      <c r="E25" s="394"/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296"/>
      <c r="Q25" s="297"/>
      <c r="R25" s="297"/>
      <c r="S25" s="297"/>
      <c r="T25" s="297"/>
      <c r="U25" s="297"/>
      <c r="V25" s="297"/>
      <c r="W25" s="297"/>
      <c r="X25" s="297"/>
      <c r="Y25" s="317"/>
      <c r="Z25" s="429" t="s">
        <v>161</v>
      </c>
      <c r="AA25" s="430"/>
      <c r="AB25" s="430"/>
      <c r="AC25" s="430"/>
      <c r="AD25" s="430"/>
      <c r="AE25" s="430"/>
      <c r="AF25" s="430"/>
      <c r="AG25" s="430"/>
      <c r="AH25" s="430"/>
      <c r="AI25" s="431"/>
      <c r="AJ25" s="420" t="s">
        <v>160</v>
      </c>
      <c r="AK25" s="421"/>
      <c r="AL25" s="421"/>
      <c r="AM25" s="421"/>
      <c r="AN25" s="421"/>
      <c r="AO25" s="421"/>
      <c r="AP25" s="421"/>
      <c r="AQ25" s="421"/>
      <c r="AR25" s="421"/>
      <c r="AS25" s="422"/>
      <c r="AT25" s="417" t="s">
        <v>160</v>
      </c>
      <c r="AU25" s="417"/>
      <c r="AV25" s="417"/>
      <c r="AW25" s="417"/>
      <c r="AX25" s="417"/>
      <c r="AY25" s="417"/>
      <c r="AZ25" s="417"/>
      <c r="BA25" s="417"/>
      <c r="BB25" s="417"/>
      <c r="BC25" s="417"/>
      <c r="BD25" s="417" t="s">
        <v>224</v>
      </c>
      <c r="BE25" s="417"/>
      <c r="BF25" s="417"/>
      <c r="BG25" s="417"/>
      <c r="BH25" s="417"/>
      <c r="BI25" s="417"/>
      <c r="BJ25" s="417"/>
      <c r="BK25" s="417"/>
      <c r="BL25" s="417"/>
      <c r="BM25" s="417"/>
      <c r="BN25" s="417" t="s">
        <v>224</v>
      </c>
      <c r="BO25" s="417"/>
      <c r="BP25" s="417"/>
      <c r="BQ25" s="417"/>
      <c r="BR25" s="417"/>
      <c r="BS25" s="417"/>
      <c r="BT25" s="417"/>
      <c r="BU25" s="417"/>
      <c r="BV25" s="417"/>
      <c r="BW25" s="417"/>
      <c r="BX25" s="417" t="s">
        <v>160</v>
      </c>
      <c r="BY25" s="417"/>
      <c r="BZ25" s="417"/>
      <c r="CA25" s="417"/>
      <c r="CB25" s="417"/>
      <c r="CC25" s="417"/>
      <c r="CD25" s="417"/>
      <c r="CE25" s="417"/>
      <c r="CF25" s="417"/>
      <c r="CG25" s="417"/>
      <c r="CH25" s="417" t="s">
        <v>224</v>
      </c>
      <c r="CI25" s="417"/>
      <c r="CJ25" s="417"/>
      <c r="CK25" s="417"/>
      <c r="CL25" s="417"/>
      <c r="CM25" s="417"/>
      <c r="CN25" s="417"/>
      <c r="CO25" s="417"/>
      <c r="CP25" s="417"/>
      <c r="CQ25" s="417"/>
      <c r="CR25" s="417" t="s">
        <v>224</v>
      </c>
      <c r="CS25" s="417"/>
      <c r="CT25" s="417"/>
      <c r="CU25" s="417"/>
      <c r="CV25" s="417"/>
      <c r="CW25" s="417"/>
      <c r="CX25" s="417"/>
      <c r="CY25" s="417"/>
      <c r="CZ25" s="417"/>
      <c r="DA25" s="417"/>
      <c r="DB25" s="417" t="s">
        <v>160</v>
      </c>
      <c r="DC25" s="417"/>
      <c r="DD25" s="417"/>
      <c r="DE25" s="417"/>
      <c r="DF25" s="417"/>
      <c r="DG25" s="417"/>
      <c r="DH25" s="417"/>
      <c r="DI25" s="417"/>
      <c r="DJ25" s="417"/>
      <c r="DK25" s="417"/>
      <c r="DL25" s="417" t="s">
        <v>160</v>
      </c>
      <c r="DM25" s="417"/>
      <c r="DN25" s="417"/>
      <c r="DO25" s="417"/>
      <c r="DP25" s="417"/>
      <c r="DQ25" s="417"/>
      <c r="DR25" s="417"/>
      <c r="DS25" s="417"/>
      <c r="DT25" s="417"/>
      <c r="DU25" s="417"/>
      <c r="DV25" s="429"/>
      <c r="DW25" s="430"/>
      <c r="DX25" s="430"/>
      <c r="DY25" s="430"/>
      <c r="DZ25" s="430"/>
      <c r="EA25" s="430"/>
      <c r="EB25" s="430"/>
      <c r="EC25" s="430"/>
      <c r="ED25" s="430"/>
      <c r="EE25" s="431"/>
    </row>
    <row r="26" spans="5:135" ht="15" customHeight="1"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296"/>
      <c r="Q26" s="297"/>
      <c r="R26" s="297"/>
      <c r="S26" s="297"/>
      <c r="T26" s="297"/>
      <c r="U26" s="297"/>
      <c r="V26" s="297"/>
      <c r="W26" s="297"/>
      <c r="X26" s="297"/>
      <c r="Y26" s="317"/>
      <c r="Z26" s="429"/>
      <c r="AA26" s="430"/>
      <c r="AB26" s="430"/>
      <c r="AC26" s="430"/>
      <c r="AD26" s="430"/>
      <c r="AE26" s="430"/>
      <c r="AF26" s="430"/>
      <c r="AG26" s="430"/>
      <c r="AH26" s="430"/>
      <c r="AI26" s="431"/>
      <c r="AJ26" s="296">
        <v>100</v>
      </c>
      <c r="AK26" s="297"/>
      <c r="AL26" s="297"/>
      <c r="AM26" s="297"/>
      <c r="AN26" s="297"/>
      <c r="AO26" s="297"/>
      <c r="AP26" s="297"/>
      <c r="AQ26" s="297"/>
      <c r="AR26" s="297"/>
      <c r="AS26" s="317"/>
      <c r="AT26" s="394">
        <v>300</v>
      </c>
      <c r="AU26" s="394"/>
      <c r="AV26" s="394"/>
      <c r="AW26" s="394"/>
      <c r="AX26" s="394"/>
      <c r="AY26" s="394"/>
      <c r="AZ26" s="394"/>
      <c r="BA26" s="394"/>
      <c r="BB26" s="394"/>
      <c r="BC26" s="394"/>
      <c r="BD26" s="394">
        <v>500</v>
      </c>
      <c r="BE26" s="394"/>
      <c r="BF26" s="394"/>
      <c r="BG26" s="394"/>
      <c r="BH26" s="394"/>
      <c r="BI26" s="394"/>
      <c r="BJ26" s="394"/>
      <c r="BK26" s="394"/>
      <c r="BL26" s="394"/>
      <c r="BM26" s="394"/>
      <c r="BN26" s="394">
        <v>700</v>
      </c>
      <c r="BO26" s="394"/>
      <c r="BP26" s="394"/>
      <c r="BQ26" s="394"/>
      <c r="BR26" s="394"/>
      <c r="BS26" s="394"/>
      <c r="BT26" s="394"/>
      <c r="BU26" s="394"/>
      <c r="BV26" s="394"/>
      <c r="BW26" s="394"/>
      <c r="BX26" s="418">
        <v>1000</v>
      </c>
      <c r="BY26" s="394"/>
      <c r="BZ26" s="394"/>
      <c r="CA26" s="394"/>
      <c r="CB26" s="394"/>
      <c r="CC26" s="394"/>
      <c r="CD26" s="394"/>
      <c r="CE26" s="394"/>
      <c r="CF26" s="394"/>
      <c r="CG26" s="394"/>
      <c r="CH26" s="418">
        <v>2000</v>
      </c>
      <c r="CI26" s="394"/>
      <c r="CJ26" s="394"/>
      <c r="CK26" s="394"/>
      <c r="CL26" s="394"/>
      <c r="CM26" s="394"/>
      <c r="CN26" s="394"/>
      <c r="CO26" s="394"/>
      <c r="CP26" s="394"/>
      <c r="CQ26" s="394"/>
      <c r="CR26" s="418">
        <v>3000</v>
      </c>
      <c r="CS26" s="394"/>
      <c r="CT26" s="394"/>
      <c r="CU26" s="394"/>
      <c r="CV26" s="394"/>
      <c r="CW26" s="394"/>
      <c r="CX26" s="394"/>
      <c r="CY26" s="394"/>
      <c r="CZ26" s="394"/>
      <c r="DA26" s="394"/>
      <c r="DB26" s="409">
        <v>5000</v>
      </c>
      <c r="DC26" s="410"/>
      <c r="DD26" s="410"/>
      <c r="DE26" s="410"/>
      <c r="DF26" s="410"/>
      <c r="DG26" s="410"/>
      <c r="DH26" s="410"/>
      <c r="DI26" s="410"/>
      <c r="DJ26" s="410"/>
      <c r="DK26" s="411"/>
      <c r="DL26" s="412" t="s">
        <v>191</v>
      </c>
      <c r="DM26" s="410"/>
      <c r="DN26" s="410"/>
      <c r="DO26" s="410"/>
      <c r="DP26" s="410"/>
      <c r="DQ26" s="410"/>
      <c r="DR26" s="410"/>
      <c r="DS26" s="410"/>
      <c r="DT26" s="410"/>
      <c r="DU26" s="411"/>
      <c r="DV26" s="429"/>
      <c r="DW26" s="430"/>
      <c r="DX26" s="430"/>
      <c r="DY26" s="430"/>
      <c r="DZ26" s="430"/>
      <c r="EA26" s="430"/>
      <c r="EB26" s="430"/>
      <c r="EC26" s="430"/>
      <c r="ED26" s="430"/>
      <c r="EE26" s="431"/>
    </row>
    <row r="27" spans="5:135" ht="15" customHeight="1">
      <c r="E27" s="395"/>
      <c r="F27" s="395"/>
      <c r="G27" s="395"/>
      <c r="H27" s="395"/>
      <c r="I27" s="395"/>
      <c r="J27" s="395"/>
      <c r="K27" s="395"/>
      <c r="L27" s="395"/>
      <c r="M27" s="395"/>
      <c r="N27" s="395"/>
      <c r="O27" s="395"/>
      <c r="P27" s="340"/>
      <c r="Q27" s="341"/>
      <c r="R27" s="341"/>
      <c r="S27" s="341"/>
      <c r="T27" s="341"/>
      <c r="U27" s="341"/>
      <c r="V27" s="341"/>
      <c r="W27" s="341"/>
      <c r="X27" s="341"/>
      <c r="Y27" s="344"/>
      <c r="Z27" s="432"/>
      <c r="AA27" s="433"/>
      <c r="AB27" s="433"/>
      <c r="AC27" s="433"/>
      <c r="AD27" s="433"/>
      <c r="AE27" s="433"/>
      <c r="AF27" s="433"/>
      <c r="AG27" s="433"/>
      <c r="AH27" s="433"/>
      <c r="AI27" s="434"/>
      <c r="AJ27" s="423" t="s">
        <v>67</v>
      </c>
      <c r="AK27" s="424"/>
      <c r="AL27" s="424"/>
      <c r="AM27" s="424"/>
      <c r="AN27" s="424"/>
      <c r="AO27" s="424"/>
      <c r="AP27" s="424"/>
      <c r="AQ27" s="424"/>
      <c r="AR27" s="424"/>
      <c r="AS27" s="425"/>
      <c r="AT27" s="413" t="s">
        <v>67</v>
      </c>
      <c r="AU27" s="413"/>
      <c r="AV27" s="413"/>
      <c r="AW27" s="413"/>
      <c r="AX27" s="413"/>
      <c r="AY27" s="413"/>
      <c r="AZ27" s="413"/>
      <c r="BA27" s="413"/>
      <c r="BB27" s="413"/>
      <c r="BC27" s="413"/>
      <c r="BD27" s="413" t="s">
        <v>67</v>
      </c>
      <c r="BE27" s="413"/>
      <c r="BF27" s="413"/>
      <c r="BG27" s="413"/>
      <c r="BH27" s="413"/>
      <c r="BI27" s="413"/>
      <c r="BJ27" s="413"/>
      <c r="BK27" s="413"/>
      <c r="BL27" s="413"/>
      <c r="BM27" s="413"/>
      <c r="BN27" s="413" t="s">
        <v>67</v>
      </c>
      <c r="BO27" s="413"/>
      <c r="BP27" s="413"/>
      <c r="BQ27" s="413"/>
      <c r="BR27" s="413"/>
      <c r="BS27" s="413"/>
      <c r="BT27" s="413"/>
      <c r="BU27" s="413"/>
      <c r="BV27" s="413"/>
      <c r="BW27" s="413"/>
      <c r="BX27" s="413" t="s">
        <v>67</v>
      </c>
      <c r="BY27" s="413"/>
      <c r="BZ27" s="413"/>
      <c r="CA27" s="413"/>
      <c r="CB27" s="413"/>
      <c r="CC27" s="413"/>
      <c r="CD27" s="413"/>
      <c r="CE27" s="413"/>
      <c r="CF27" s="413"/>
      <c r="CG27" s="413"/>
      <c r="CH27" s="413" t="s">
        <v>67</v>
      </c>
      <c r="CI27" s="413"/>
      <c r="CJ27" s="413"/>
      <c r="CK27" s="413"/>
      <c r="CL27" s="413"/>
      <c r="CM27" s="413"/>
      <c r="CN27" s="413"/>
      <c r="CO27" s="413"/>
      <c r="CP27" s="413"/>
      <c r="CQ27" s="413"/>
      <c r="CR27" s="413" t="s">
        <v>67</v>
      </c>
      <c r="CS27" s="413"/>
      <c r="CT27" s="413"/>
      <c r="CU27" s="413"/>
      <c r="CV27" s="413"/>
      <c r="CW27" s="413"/>
      <c r="CX27" s="413"/>
      <c r="CY27" s="413"/>
      <c r="CZ27" s="413"/>
      <c r="DA27" s="413"/>
      <c r="DB27" s="414" t="s">
        <v>67</v>
      </c>
      <c r="DC27" s="415"/>
      <c r="DD27" s="415"/>
      <c r="DE27" s="415"/>
      <c r="DF27" s="415"/>
      <c r="DG27" s="415"/>
      <c r="DH27" s="415"/>
      <c r="DI27" s="415"/>
      <c r="DJ27" s="415"/>
      <c r="DK27" s="416"/>
      <c r="DL27" s="414" t="s">
        <v>67</v>
      </c>
      <c r="DM27" s="415"/>
      <c r="DN27" s="415"/>
      <c r="DO27" s="415"/>
      <c r="DP27" s="415"/>
      <c r="DQ27" s="415"/>
      <c r="DR27" s="415"/>
      <c r="DS27" s="415"/>
      <c r="DT27" s="415"/>
      <c r="DU27" s="416"/>
      <c r="DV27" s="432"/>
      <c r="DW27" s="433"/>
      <c r="DX27" s="433"/>
      <c r="DY27" s="433"/>
      <c r="DZ27" s="433"/>
      <c r="EA27" s="433"/>
      <c r="EB27" s="433"/>
      <c r="EC27" s="433"/>
      <c r="ED27" s="433"/>
      <c r="EE27" s="434"/>
    </row>
    <row r="28" spans="5:166" ht="22.5" customHeight="1">
      <c r="E28" s="360">
        <f>SUM(P28:EE28)</f>
        <v>167</v>
      </c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47">
        <v>32</v>
      </c>
      <c r="Q28" s="348"/>
      <c r="R28" s="348"/>
      <c r="S28" s="348"/>
      <c r="T28" s="348"/>
      <c r="U28" s="348"/>
      <c r="V28" s="348"/>
      <c r="W28" s="348"/>
      <c r="X28" s="348"/>
      <c r="Y28" s="404"/>
      <c r="Z28" s="347">
        <v>41</v>
      </c>
      <c r="AA28" s="348"/>
      <c r="AB28" s="348"/>
      <c r="AC28" s="348"/>
      <c r="AD28" s="348"/>
      <c r="AE28" s="348"/>
      <c r="AF28" s="348"/>
      <c r="AG28" s="348"/>
      <c r="AH28" s="348"/>
      <c r="AI28" s="404"/>
      <c r="AJ28" s="347">
        <v>25</v>
      </c>
      <c r="AK28" s="348"/>
      <c r="AL28" s="348"/>
      <c r="AM28" s="348"/>
      <c r="AN28" s="348"/>
      <c r="AO28" s="348"/>
      <c r="AP28" s="348"/>
      <c r="AQ28" s="348"/>
      <c r="AR28" s="348"/>
      <c r="AS28" s="404"/>
      <c r="AT28" s="360">
        <v>41</v>
      </c>
      <c r="AU28" s="360"/>
      <c r="AV28" s="360"/>
      <c r="AW28" s="360"/>
      <c r="AX28" s="360"/>
      <c r="AY28" s="360"/>
      <c r="AZ28" s="360"/>
      <c r="BA28" s="360"/>
      <c r="BB28" s="360"/>
      <c r="BC28" s="360"/>
      <c r="BD28" s="360">
        <v>15</v>
      </c>
      <c r="BE28" s="360"/>
      <c r="BF28" s="360"/>
      <c r="BG28" s="360"/>
      <c r="BH28" s="360"/>
      <c r="BI28" s="360"/>
      <c r="BJ28" s="360"/>
      <c r="BK28" s="360"/>
      <c r="BL28" s="360"/>
      <c r="BM28" s="360"/>
      <c r="BN28" s="360">
        <v>4</v>
      </c>
      <c r="BO28" s="360"/>
      <c r="BP28" s="360"/>
      <c r="BQ28" s="360"/>
      <c r="BR28" s="360"/>
      <c r="BS28" s="360"/>
      <c r="BT28" s="360"/>
      <c r="BU28" s="360"/>
      <c r="BV28" s="360"/>
      <c r="BW28" s="360"/>
      <c r="BX28" s="360">
        <v>3</v>
      </c>
      <c r="BY28" s="360"/>
      <c r="BZ28" s="360"/>
      <c r="CA28" s="360"/>
      <c r="CB28" s="360"/>
      <c r="CC28" s="360"/>
      <c r="CD28" s="360"/>
      <c r="CE28" s="360"/>
      <c r="CF28" s="360"/>
      <c r="CG28" s="360"/>
      <c r="CH28" s="360">
        <v>6</v>
      </c>
      <c r="CI28" s="360"/>
      <c r="CJ28" s="360"/>
      <c r="CK28" s="360"/>
      <c r="CL28" s="360"/>
      <c r="CM28" s="360"/>
      <c r="CN28" s="360"/>
      <c r="CO28" s="360"/>
      <c r="CP28" s="360"/>
      <c r="CQ28" s="360"/>
      <c r="CR28" s="360" t="s">
        <v>298</v>
      </c>
      <c r="CS28" s="360"/>
      <c r="CT28" s="360"/>
      <c r="CU28" s="360"/>
      <c r="CV28" s="360"/>
      <c r="CW28" s="360"/>
      <c r="CX28" s="360"/>
      <c r="CY28" s="360"/>
      <c r="CZ28" s="360"/>
      <c r="DA28" s="360"/>
      <c r="DB28" s="360" t="s">
        <v>325</v>
      </c>
      <c r="DC28" s="360"/>
      <c r="DD28" s="360"/>
      <c r="DE28" s="360"/>
      <c r="DF28" s="360"/>
      <c r="DG28" s="360"/>
      <c r="DH28" s="360"/>
      <c r="DI28" s="360"/>
      <c r="DJ28" s="360"/>
      <c r="DK28" s="360"/>
      <c r="DL28" s="360" t="s">
        <v>325</v>
      </c>
      <c r="DM28" s="360"/>
      <c r="DN28" s="360"/>
      <c r="DO28" s="360"/>
      <c r="DP28" s="360"/>
      <c r="DQ28" s="360"/>
      <c r="DR28" s="360"/>
      <c r="DS28" s="360"/>
      <c r="DT28" s="360"/>
      <c r="DU28" s="360"/>
      <c r="DV28" s="360" t="s">
        <v>325</v>
      </c>
      <c r="DW28" s="360"/>
      <c r="DX28" s="360"/>
      <c r="DY28" s="360"/>
      <c r="DZ28" s="360"/>
      <c r="EA28" s="360"/>
      <c r="EB28" s="360"/>
      <c r="EC28" s="360"/>
      <c r="ED28" s="360"/>
      <c r="EE28" s="360"/>
      <c r="FJ28" s="108"/>
    </row>
    <row r="29" spans="5:135" ht="15" customHeight="1"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</row>
    <row r="30" spans="5:130" ht="15" customHeight="1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</row>
    <row r="31" spans="1:83" ht="22.5" customHeight="1">
      <c r="A31" s="102" t="s">
        <v>198</v>
      </c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</row>
    <row r="32" spans="5:135" ht="15" customHeight="1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98" t="s">
        <v>327</v>
      </c>
    </row>
    <row r="33" spans="5:135" ht="30" customHeight="1">
      <c r="E33" s="347" t="s">
        <v>347</v>
      </c>
      <c r="F33" s="348"/>
      <c r="G33" s="348"/>
      <c r="H33" s="348"/>
      <c r="I33" s="348"/>
      <c r="J33" s="348"/>
      <c r="K33" s="348"/>
      <c r="L33" s="348"/>
      <c r="M33" s="348"/>
      <c r="N33" s="348"/>
      <c r="O33" s="348"/>
      <c r="P33" s="348"/>
      <c r="Q33" s="348"/>
      <c r="R33" s="348"/>
      <c r="S33" s="348"/>
      <c r="T33" s="348"/>
      <c r="U33" s="348"/>
      <c r="V33" s="348"/>
      <c r="W33" s="348"/>
      <c r="X33" s="348"/>
      <c r="Y33" s="348"/>
      <c r="Z33" s="392" t="s">
        <v>68</v>
      </c>
      <c r="AA33" s="392"/>
      <c r="AB33" s="392"/>
      <c r="AC33" s="392"/>
      <c r="AD33" s="392"/>
      <c r="AE33" s="392"/>
      <c r="AF33" s="392"/>
      <c r="AG33" s="392"/>
      <c r="AH33" s="392"/>
      <c r="AI33" s="392"/>
      <c r="AJ33" s="403" t="s">
        <v>338</v>
      </c>
      <c r="AK33" s="403"/>
      <c r="AL33" s="403"/>
      <c r="AM33" s="403"/>
      <c r="AN33" s="403"/>
      <c r="AO33" s="403"/>
      <c r="AP33" s="403"/>
      <c r="AQ33" s="403"/>
      <c r="AR33" s="403"/>
      <c r="AS33" s="403"/>
      <c r="AT33" s="403" t="s">
        <v>339</v>
      </c>
      <c r="AU33" s="403"/>
      <c r="AV33" s="403"/>
      <c r="AW33" s="403"/>
      <c r="AX33" s="403"/>
      <c r="AY33" s="403"/>
      <c r="AZ33" s="403"/>
      <c r="BA33" s="403"/>
      <c r="BB33" s="403"/>
      <c r="BC33" s="403"/>
      <c r="BD33" s="405" t="s">
        <v>340</v>
      </c>
      <c r="BE33" s="406"/>
      <c r="BF33" s="406"/>
      <c r="BG33" s="406"/>
      <c r="BH33" s="406"/>
      <c r="BI33" s="406"/>
      <c r="BJ33" s="406"/>
      <c r="BK33" s="406"/>
      <c r="BL33" s="406"/>
      <c r="BM33" s="407"/>
      <c r="BN33" s="405" t="s">
        <v>341</v>
      </c>
      <c r="BO33" s="406"/>
      <c r="BP33" s="406"/>
      <c r="BQ33" s="406"/>
      <c r="BR33" s="406"/>
      <c r="BS33" s="406"/>
      <c r="BT33" s="406"/>
      <c r="BU33" s="406"/>
      <c r="BV33" s="406"/>
      <c r="BW33" s="407"/>
      <c r="BX33" s="405" t="s">
        <v>342</v>
      </c>
      <c r="BY33" s="406"/>
      <c r="BZ33" s="406"/>
      <c r="CA33" s="406"/>
      <c r="CB33" s="406"/>
      <c r="CC33" s="406"/>
      <c r="CD33" s="406"/>
      <c r="CE33" s="406"/>
      <c r="CF33" s="406"/>
      <c r="CG33" s="407"/>
      <c r="CH33" s="405" t="s">
        <v>343</v>
      </c>
      <c r="CI33" s="406"/>
      <c r="CJ33" s="406"/>
      <c r="CK33" s="406"/>
      <c r="CL33" s="406"/>
      <c r="CM33" s="406"/>
      <c r="CN33" s="406"/>
      <c r="CO33" s="406"/>
      <c r="CP33" s="406"/>
      <c r="CQ33" s="407"/>
      <c r="CR33" s="403" t="s">
        <v>344</v>
      </c>
      <c r="CS33" s="403"/>
      <c r="CT33" s="403"/>
      <c r="CU33" s="403"/>
      <c r="CV33" s="403"/>
      <c r="CW33" s="403"/>
      <c r="CX33" s="403"/>
      <c r="CY33" s="403"/>
      <c r="CZ33" s="403"/>
      <c r="DA33" s="403"/>
      <c r="DB33" s="403" t="s">
        <v>345</v>
      </c>
      <c r="DC33" s="403"/>
      <c r="DD33" s="403"/>
      <c r="DE33" s="403"/>
      <c r="DF33" s="403"/>
      <c r="DG33" s="403"/>
      <c r="DH33" s="403"/>
      <c r="DI33" s="403"/>
      <c r="DJ33" s="403"/>
      <c r="DK33" s="403"/>
      <c r="DL33" s="403" t="s">
        <v>346</v>
      </c>
      <c r="DM33" s="403"/>
      <c r="DN33" s="403"/>
      <c r="DO33" s="403"/>
      <c r="DP33" s="403"/>
      <c r="DQ33" s="403"/>
      <c r="DR33" s="403"/>
      <c r="DS33" s="403"/>
      <c r="DT33" s="403"/>
      <c r="DU33" s="403"/>
      <c r="DV33" s="392" t="s">
        <v>199</v>
      </c>
      <c r="DW33" s="392"/>
      <c r="DX33" s="392"/>
      <c r="DY33" s="392"/>
      <c r="DZ33" s="392"/>
      <c r="EA33" s="392"/>
      <c r="EB33" s="392"/>
      <c r="EC33" s="392"/>
      <c r="ED33" s="392"/>
      <c r="EE33" s="392"/>
    </row>
    <row r="34" spans="5:135" ht="22.5" customHeight="1">
      <c r="E34" s="347">
        <f>SUM(Z34:EE34)</f>
        <v>167</v>
      </c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8"/>
      <c r="Y34" s="348"/>
      <c r="Z34" s="408" t="s">
        <v>132</v>
      </c>
      <c r="AA34" s="408"/>
      <c r="AB34" s="408"/>
      <c r="AC34" s="408"/>
      <c r="AD34" s="408"/>
      <c r="AE34" s="408"/>
      <c r="AF34" s="408"/>
      <c r="AG34" s="408"/>
      <c r="AH34" s="408"/>
      <c r="AI34" s="408"/>
      <c r="AJ34" s="408">
        <v>2</v>
      </c>
      <c r="AK34" s="408"/>
      <c r="AL34" s="408"/>
      <c r="AM34" s="408"/>
      <c r="AN34" s="408"/>
      <c r="AO34" s="408"/>
      <c r="AP34" s="408"/>
      <c r="AQ34" s="408"/>
      <c r="AR34" s="408"/>
      <c r="AS34" s="408"/>
      <c r="AT34" s="408">
        <v>7</v>
      </c>
      <c r="AU34" s="408"/>
      <c r="AV34" s="408"/>
      <c r="AW34" s="408"/>
      <c r="AX34" s="408"/>
      <c r="AY34" s="408"/>
      <c r="AZ34" s="408"/>
      <c r="BA34" s="408"/>
      <c r="BB34" s="408"/>
      <c r="BC34" s="408"/>
      <c r="BD34" s="347">
        <v>7</v>
      </c>
      <c r="BE34" s="348"/>
      <c r="BF34" s="348"/>
      <c r="BG34" s="348"/>
      <c r="BH34" s="348"/>
      <c r="BI34" s="348"/>
      <c r="BJ34" s="348"/>
      <c r="BK34" s="348"/>
      <c r="BL34" s="348"/>
      <c r="BM34" s="404"/>
      <c r="BN34" s="347">
        <v>13</v>
      </c>
      <c r="BO34" s="348"/>
      <c r="BP34" s="348"/>
      <c r="BQ34" s="348"/>
      <c r="BR34" s="348"/>
      <c r="BS34" s="348"/>
      <c r="BT34" s="348"/>
      <c r="BU34" s="348"/>
      <c r="BV34" s="348"/>
      <c r="BW34" s="404"/>
      <c r="BX34" s="347">
        <v>24</v>
      </c>
      <c r="BY34" s="348"/>
      <c r="BZ34" s="348"/>
      <c r="CA34" s="348"/>
      <c r="CB34" s="348"/>
      <c r="CC34" s="348"/>
      <c r="CD34" s="348"/>
      <c r="CE34" s="348"/>
      <c r="CF34" s="348"/>
      <c r="CG34" s="404"/>
      <c r="CH34" s="347">
        <v>15</v>
      </c>
      <c r="CI34" s="348"/>
      <c r="CJ34" s="348"/>
      <c r="CK34" s="348"/>
      <c r="CL34" s="348"/>
      <c r="CM34" s="348"/>
      <c r="CN34" s="348"/>
      <c r="CO34" s="348"/>
      <c r="CP34" s="348"/>
      <c r="CQ34" s="404"/>
      <c r="CR34" s="360">
        <v>23</v>
      </c>
      <c r="CS34" s="360"/>
      <c r="CT34" s="360"/>
      <c r="CU34" s="360"/>
      <c r="CV34" s="360"/>
      <c r="CW34" s="360"/>
      <c r="CX34" s="360"/>
      <c r="CY34" s="360"/>
      <c r="CZ34" s="360"/>
      <c r="DA34" s="360"/>
      <c r="DB34" s="360">
        <v>31</v>
      </c>
      <c r="DC34" s="360"/>
      <c r="DD34" s="360"/>
      <c r="DE34" s="360"/>
      <c r="DF34" s="360"/>
      <c r="DG34" s="360"/>
      <c r="DH34" s="360"/>
      <c r="DI34" s="360"/>
      <c r="DJ34" s="360"/>
      <c r="DK34" s="360"/>
      <c r="DL34" s="360">
        <v>27</v>
      </c>
      <c r="DM34" s="360"/>
      <c r="DN34" s="360"/>
      <c r="DO34" s="360"/>
      <c r="DP34" s="360"/>
      <c r="DQ34" s="360"/>
      <c r="DR34" s="360"/>
      <c r="DS34" s="360"/>
      <c r="DT34" s="360"/>
      <c r="DU34" s="360"/>
      <c r="DV34" s="360">
        <v>18</v>
      </c>
      <c r="DW34" s="360"/>
      <c r="DX34" s="360"/>
      <c r="DY34" s="360"/>
      <c r="DZ34" s="360"/>
      <c r="EA34" s="360"/>
      <c r="EB34" s="360"/>
      <c r="EC34" s="360"/>
      <c r="ED34" s="360"/>
      <c r="EE34" s="360"/>
    </row>
    <row r="35" spans="5:135" ht="15" customHeight="1"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</row>
    <row r="37" spans="1:87" ht="22.5" customHeight="1">
      <c r="A37" s="102" t="s">
        <v>196</v>
      </c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</row>
    <row r="38" spans="5:135" ht="10.5" customHeight="1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98" t="s">
        <v>328</v>
      </c>
    </row>
    <row r="39" spans="5:135" ht="40.5" customHeight="1">
      <c r="E39" s="360" t="s">
        <v>347</v>
      </c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0"/>
      <c r="V39" s="360"/>
      <c r="W39" s="360"/>
      <c r="X39" s="360"/>
      <c r="Y39" s="360"/>
      <c r="Z39" s="360"/>
      <c r="AA39" s="360"/>
      <c r="AB39" s="392" t="s">
        <v>211</v>
      </c>
      <c r="AC39" s="393"/>
      <c r="AD39" s="393"/>
      <c r="AE39" s="393"/>
      <c r="AF39" s="393"/>
      <c r="AG39" s="393"/>
      <c r="AH39" s="393"/>
      <c r="AI39" s="393"/>
      <c r="AJ39" s="393"/>
      <c r="AK39" s="393"/>
      <c r="AL39" s="393"/>
      <c r="AM39" s="393"/>
      <c r="AN39" s="393"/>
      <c r="AO39" s="393"/>
      <c r="AP39" s="393"/>
      <c r="AQ39" s="393"/>
      <c r="AR39" s="393"/>
      <c r="AS39" s="393"/>
      <c r="AT39" s="392" t="s">
        <v>192</v>
      </c>
      <c r="AU39" s="393"/>
      <c r="AV39" s="393"/>
      <c r="AW39" s="393"/>
      <c r="AX39" s="393"/>
      <c r="AY39" s="393"/>
      <c r="AZ39" s="393"/>
      <c r="BA39" s="393"/>
      <c r="BB39" s="393"/>
      <c r="BC39" s="393"/>
      <c r="BD39" s="393"/>
      <c r="BE39" s="393"/>
      <c r="BF39" s="393"/>
      <c r="BG39" s="393"/>
      <c r="BH39" s="393"/>
      <c r="BI39" s="393"/>
      <c r="BJ39" s="393"/>
      <c r="BK39" s="393"/>
      <c r="BL39" s="392" t="s">
        <v>193</v>
      </c>
      <c r="BM39" s="393"/>
      <c r="BN39" s="393"/>
      <c r="BO39" s="393"/>
      <c r="BP39" s="393"/>
      <c r="BQ39" s="393"/>
      <c r="BR39" s="393"/>
      <c r="BS39" s="393"/>
      <c r="BT39" s="393"/>
      <c r="BU39" s="393"/>
      <c r="BV39" s="393"/>
      <c r="BW39" s="393"/>
      <c r="BX39" s="393"/>
      <c r="BY39" s="393"/>
      <c r="BZ39" s="393"/>
      <c r="CA39" s="393"/>
      <c r="CB39" s="393"/>
      <c r="CC39" s="393"/>
      <c r="CD39" s="392" t="s">
        <v>194</v>
      </c>
      <c r="CE39" s="393"/>
      <c r="CF39" s="393"/>
      <c r="CG39" s="393"/>
      <c r="CH39" s="393"/>
      <c r="CI39" s="393"/>
      <c r="CJ39" s="393"/>
      <c r="CK39" s="393"/>
      <c r="CL39" s="393"/>
      <c r="CM39" s="393"/>
      <c r="CN39" s="393"/>
      <c r="CO39" s="393"/>
      <c r="CP39" s="393"/>
      <c r="CQ39" s="393"/>
      <c r="CR39" s="393"/>
      <c r="CS39" s="393"/>
      <c r="CT39" s="393"/>
      <c r="CU39" s="393"/>
      <c r="CV39" s="392" t="s">
        <v>348</v>
      </c>
      <c r="CW39" s="393"/>
      <c r="CX39" s="393"/>
      <c r="CY39" s="393"/>
      <c r="CZ39" s="393"/>
      <c r="DA39" s="393"/>
      <c r="DB39" s="393"/>
      <c r="DC39" s="393"/>
      <c r="DD39" s="393"/>
      <c r="DE39" s="393"/>
      <c r="DF39" s="393"/>
      <c r="DG39" s="393"/>
      <c r="DH39" s="393"/>
      <c r="DI39" s="393"/>
      <c r="DJ39" s="393"/>
      <c r="DK39" s="393"/>
      <c r="DL39" s="393"/>
      <c r="DM39" s="393"/>
      <c r="DN39" s="392" t="s">
        <v>195</v>
      </c>
      <c r="DO39" s="393"/>
      <c r="DP39" s="393"/>
      <c r="DQ39" s="393"/>
      <c r="DR39" s="393"/>
      <c r="DS39" s="393"/>
      <c r="DT39" s="393"/>
      <c r="DU39" s="393"/>
      <c r="DV39" s="393"/>
      <c r="DW39" s="393"/>
      <c r="DX39" s="393"/>
      <c r="DY39" s="393"/>
      <c r="DZ39" s="393"/>
      <c r="EA39" s="393"/>
      <c r="EB39" s="393"/>
      <c r="EC39" s="393"/>
      <c r="ED39" s="393"/>
      <c r="EE39" s="393"/>
    </row>
    <row r="40" spans="5:135" ht="36" customHeight="1">
      <c r="E40" s="360">
        <f>SUM(AB40:EE40)</f>
        <v>559</v>
      </c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60"/>
      <c r="X40" s="360"/>
      <c r="Y40" s="360"/>
      <c r="Z40" s="360"/>
      <c r="AA40" s="360"/>
      <c r="AB40" s="392">
        <v>253</v>
      </c>
      <c r="AC40" s="393"/>
      <c r="AD40" s="393"/>
      <c r="AE40" s="393"/>
      <c r="AF40" s="393"/>
      <c r="AG40" s="393"/>
      <c r="AH40" s="393"/>
      <c r="AI40" s="393"/>
      <c r="AJ40" s="393"/>
      <c r="AK40" s="393"/>
      <c r="AL40" s="393"/>
      <c r="AM40" s="393"/>
      <c r="AN40" s="393"/>
      <c r="AO40" s="393"/>
      <c r="AP40" s="393"/>
      <c r="AQ40" s="393"/>
      <c r="AR40" s="393"/>
      <c r="AS40" s="393"/>
      <c r="AT40" s="392">
        <v>115</v>
      </c>
      <c r="AU40" s="393"/>
      <c r="AV40" s="393"/>
      <c r="AW40" s="393"/>
      <c r="AX40" s="393"/>
      <c r="AY40" s="393"/>
      <c r="AZ40" s="393"/>
      <c r="BA40" s="393"/>
      <c r="BB40" s="393"/>
      <c r="BC40" s="393"/>
      <c r="BD40" s="393"/>
      <c r="BE40" s="393"/>
      <c r="BF40" s="393"/>
      <c r="BG40" s="393"/>
      <c r="BH40" s="393"/>
      <c r="BI40" s="393"/>
      <c r="BJ40" s="393"/>
      <c r="BK40" s="393"/>
      <c r="BL40" s="392">
        <v>33</v>
      </c>
      <c r="BM40" s="393"/>
      <c r="BN40" s="393"/>
      <c r="BO40" s="393"/>
      <c r="BP40" s="393"/>
      <c r="BQ40" s="393"/>
      <c r="BR40" s="393"/>
      <c r="BS40" s="393"/>
      <c r="BT40" s="393"/>
      <c r="BU40" s="393"/>
      <c r="BV40" s="393"/>
      <c r="BW40" s="393"/>
      <c r="BX40" s="393"/>
      <c r="BY40" s="393"/>
      <c r="BZ40" s="393"/>
      <c r="CA40" s="393"/>
      <c r="CB40" s="393"/>
      <c r="CC40" s="393"/>
      <c r="CD40" s="392">
        <v>68</v>
      </c>
      <c r="CE40" s="393"/>
      <c r="CF40" s="393"/>
      <c r="CG40" s="393"/>
      <c r="CH40" s="393"/>
      <c r="CI40" s="393"/>
      <c r="CJ40" s="393"/>
      <c r="CK40" s="393"/>
      <c r="CL40" s="393"/>
      <c r="CM40" s="393"/>
      <c r="CN40" s="393"/>
      <c r="CO40" s="393"/>
      <c r="CP40" s="393"/>
      <c r="CQ40" s="393"/>
      <c r="CR40" s="393"/>
      <c r="CS40" s="393"/>
      <c r="CT40" s="393"/>
      <c r="CU40" s="393"/>
      <c r="CV40" s="392">
        <v>38</v>
      </c>
      <c r="CW40" s="393"/>
      <c r="CX40" s="393"/>
      <c r="CY40" s="393"/>
      <c r="CZ40" s="393"/>
      <c r="DA40" s="393"/>
      <c r="DB40" s="393"/>
      <c r="DC40" s="393"/>
      <c r="DD40" s="393"/>
      <c r="DE40" s="393"/>
      <c r="DF40" s="393"/>
      <c r="DG40" s="393"/>
      <c r="DH40" s="393"/>
      <c r="DI40" s="393"/>
      <c r="DJ40" s="393"/>
      <c r="DK40" s="393"/>
      <c r="DL40" s="393"/>
      <c r="DM40" s="393"/>
      <c r="DN40" s="392">
        <v>52</v>
      </c>
      <c r="DO40" s="393"/>
      <c r="DP40" s="393"/>
      <c r="DQ40" s="393"/>
      <c r="DR40" s="393"/>
      <c r="DS40" s="393"/>
      <c r="DT40" s="393"/>
      <c r="DU40" s="393"/>
      <c r="DV40" s="393"/>
      <c r="DW40" s="393"/>
      <c r="DX40" s="393"/>
      <c r="DY40" s="393"/>
      <c r="DZ40" s="393"/>
      <c r="EA40" s="393"/>
      <c r="EB40" s="393"/>
      <c r="EC40" s="393"/>
      <c r="ED40" s="393"/>
      <c r="EE40" s="393"/>
    </row>
    <row r="41" ht="13.5" customHeight="1"/>
  </sheetData>
  <sheetProtection/>
  <mergeCells count="190">
    <mergeCell ref="V9:AI9"/>
    <mergeCell ref="AJ9:AW9"/>
    <mergeCell ref="AX9:BK9"/>
    <mergeCell ref="BL9:BY9"/>
    <mergeCell ref="M13:Q13"/>
    <mergeCell ref="V13:AI13"/>
    <mergeCell ref="AJ13:AW13"/>
    <mergeCell ref="AX13:DP13"/>
    <mergeCell ref="V11:AI11"/>
    <mergeCell ref="AJ11:AW11"/>
    <mergeCell ref="AX11:DP11"/>
    <mergeCell ref="DQ11:EE11"/>
    <mergeCell ref="BN27:BW27"/>
    <mergeCell ref="BN28:BW28"/>
    <mergeCell ref="CH27:CQ27"/>
    <mergeCell ref="CR27:DA27"/>
    <mergeCell ref="DQ13:EE13"/>
    <mergeCell ref="DQ14:EE14"/>
    <mergeCell ref="AT25:BC25"/>
    <mergeCell ref="DQ12:EE12"/>
    <mergeCell ref="Z28:AI28"/>
    <mergeCell ref="Z25:AI27"/>
    <mergeCell ref="V12:AI12"/>
    <mergeCell ref="AJ12:AW12"/>
    <mergeCell ref="AX12:DP12"/>
    <mergeCell ref="P24:Y27"/>
    <mergeCell ref="V14:AI14"/>
    <mergeCell ref="AJ14:AW14"/>
    <mergeCell ref="BN25:BW25"/>
    <mergeCell ref="BN26:BW26"/>
    <mergeCell ref="AJ25:AS25"/>
    <mergeCell ref="AJ26:AS26"/>
    <mergeCell ref="AJ27:AS27"/>
    <mergeCell ref="AJ28:AS28"/>
    <mergeCell ref="DV24:EE27"/>
    <mergeCell ref="AX14:DP14"/>
    <mergeCell ref="CH25:CQ25"/>
    <mergeCell ref="CH26:CQ26"/>
    <mergeCell ref="CR25:DA25"/>
    <mergeCell ref="CR26:DA26"/>
    <mergeCell ref="DL24:DU24"/>
    <mergeCell ref="BN24:BW24"/>
    <mergeCell ref="CH24:CQ24"/>
    <mergeCell ref="CR24:DA24"/>
    <mergeCell ref="E14:L14"/>
    <mergeCell ref="M14:Q14"/>
    <mergeCell ref="R14:U14"/>
    <mergeCell ref="AT24:BC24"/>
    <mergeCell ref="BX24:CG24"/>
    <mergeCell ref="DB24:DK24"/>
    <mergeCell ref="DB25:DK25"/>
    <mergeCell ref="DL25:DU25"/>
    <mergeCell ref="AT26:BC26"/>
    <mergeCell ref="BX26:CG26"/>
    <mergeCell ref="DL27:DU27"/>
    <mergeCell ref="BX25:CG25"/>
    <mergeCell ref="BD25:BM25"/>
    <mergeCell ref="BD26:BM26"/>
    <mergeCell ref="BD27:BM27"/>
    <mergeCell ref="CV40:DM40"/>
    <mergeCell ref="DN39:EE39"/>
    <mergeCell ref="DN40:EE40"/>
    <mergeCell ref="DB26:DK26"/>
    <mergeCell ref="DL26:DU26"/>
    <mergeCell ref="AT27:BC27"/>
    <mergeCell ref="BX27:CG27"/>
    <mergeCell ref="DV33:EE33"/>
    <mergeCell ref="DV34:EE34"/>
    <mergeCell ref="DB27:DK27"/>
    <mergeCell ref="DL33:DU33"/>
    <mergeCell ref="E33:Y33"/>
    <mergeCell ref="E34:Y34"/>
    <mergeCell ref="BX28:CG28"/>
    <mergeCell ref="DB28:DK28"/>
    <mergeCell ref="DL28:DU28"/>
    <mergeCell ref="P28:Y28"/>
    <mergeCell ref="BD28:BM28"/>
    <mergeCell ref="DB34:DK34"/>
    <mergeCell ref="DL34:DU34"/>
    <mergeCell ref="DV28:EE28"/>
    <mergeCell ref="CH28:CQ28"/>
    <mergeCell ref="CR28:DA28"/>
    <mergeCell ref="CD39:CU39"/>
    <mergeCell ref="CV39:DM39"/>
    <mergeCell ref="Z33:AI33"/>
    <mergeCell ref="AJ33:AS33"/>
    <mergeCell ref="BD33:BM33"/>
    <mergeCell ref="BN33:BW33"/>
    <mergeCell ref="AT33:BC33"/>
    <mergeCell ref="CH33:CQ33"/>
    <mergeCell ref="CR33:DA33"/>
    <mergeCell ref="Z34:AI34"/>
    <mergeCell ref="AJ34:AS34"/>
    <mergeCell ref="BD34:BM34"/>
    <mergeCell ref="AT34:BC34"/>
    <mergeCell ref="BX33:CG33"/>
    <mergeCell ref="DB33:DK33"/>
    <mergeCell ref="BL40:CC40"/>
    <mergeCell ref="CD40:CU40"/>
    <mergeCell ref="AB39:AS39"/>
    <mergeCell ref="E39:AA39"/>
    <mergeCell ref="AT39:BK39"/>
    <mergeCell ref="BN34:BW34"/>
    <mergeCell ref="CH34:CQ34"/>
    <mergeCell ref="CR34:DA34"/>
    <mergeCell ref="BX34:CG34"/>
    <mergeCell ref="BL39:CC39"/>
    <mergeCell ref="AB40:AS40"/>
    <mergeCell ref="E40:AA40"/>
    <mergeCell ref="AT40:BK40"/>
    <mergeCell ref="E24:O27"/>
    <mergeCell ref="AT28:BC28"/>
    <mergeCell ref="Z24:AI24"/>
    <mergeCell ref="BD24:BM24"/>
    <mergeCell ref="E28:O28"/>
    <mergeCell ref="AJ24:AS24"/>
    <mergeCell ref="E9:L9"/>
    <mergeCell ref="E13:L13"/>
    <mergeCell ref="R13:U13"/>
    <mergeCell ref="M7:Q7"/>
    <mergeCell ref="R7:U7"/>
    <mergeCell ref="M8:Q8"/>
    <mergeCell ref="M9:Q9"/>
    <mergeCell ref="R9:U9"/>
    <mergeCell ref="E7:L7"/>
    <mergeCell ref="V3:AI4"/>
    <mergeCell ref="V5:AI5"/>
    <mergeCell ref="V6:AI6"/>
    <mergeCell ref="V7:AI7"/>
    <mergeCell ref="V8:AI8"/>
    <mergeCell ref="R6:U6"/>
    <mergeCell ref="E3:U4"/>
    <mergeCell ref="E8:L8"/>
    <mergeCell ref="E5:L5"/>
    <mergeCell ref="E6:L6"/>
    <mergeCell ref="AX6:BK6"/>
    <mergeCell ref="AX7:BK7"/>
    <mergeCell ref="AX8:BK8"/>
    <mergeCell ref="AX5:BK5"/>
    <mergeCell ref="R8:U8"/>
    <mergeCell ref="M5:Q5"/>
    <mergeCell ref="R5:U5"/>
    <mergeCell ref="M6:Q6"/>
    <mergeCell ref="AJ3:AW4"/>
    <mergeCell ref="AJ5:AW5"/>
    <mergeCell ref="AJ6:AW6"/>
    <mergeCell ref="AJ7:AW7"/>
    <mergeCell ref="AJ8:AW8"/>
    <mergeCell ref="BZ8:CM8"/>
    <mergeCell ref="BL4:BY4"/>
    <mergeCell ref="BL5:BY5"/>
    <mergeCell ref="BL6:BY6"/>
    <mergeCell ref="BL7:BY7"/>
    <mergeCell ref="BL8:BY8"/>
    <mergeCell ref="BZ9:CM9"/>
    <mergeCell ref="CN4:DA4"/>
    <mergeCell ref="CN5:DA5"/>
    <mergeCell ref="CN6:DA6"/>
    <mergeCell ref="CN7:DA7"/>
    <mergeCell ref="CN8:DA8"/>
    <mergeCell ref="CN9:DA9"/>
    <mergeCell ref="BZ4:CM4"/>
    <mergeCell ref="BZ6:CM6"/>
    <mergeCell ref="BZ7:CM7"/>
    <mergeCell ref="AX3:DP3"/>
    <mergeCell ref="DQ3:EE4"/>
    <mergeCell ref="DQ5:EE5"/>
    <mergeCell ref="DQ6:EE6"/>
    <mergeCell ref="DB4:DP4"/>
    <mergeCell ref="DB5:DP5"/>
    <mergeCell ref="DB6:DP6"/>
    <mergeCell ref="BZ5:CM5"/>
    <mergeCell ref="AX4:BK4"/>
    <mergeCell ref="DQ7:EE7"/>
    <mergeCell ref="DQ8:EE8"/>
    <mergeCell ref="DQ9:EE9"/>
    <mergeCell ref="E12:L12"/>
    <mergeCell ref="M12:Q12"/>
    <mergeCell ref="R12:U12"/>
    <mergeCell ref="E11:U11"/>
    <mergeCell ref="DB9:DP9"/>
    <mergeCell ref="DB7:DP7"/>
    <mergeCell ref="DB8:DP8"/>
    <mergeCell ref="DQ15:EE15"/>
    <mergeCell ref="E15:L15"/>
    <mergeCell ref="M15:Q15"/>
    <mergeCell ref="R15:U15"/>
    <mergeCell ref="V15:AI15"/>
    <mergeCell ref="AJ15:AW15"/>
    <mergeCell ref="AX15:DP15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4" r:id="rId1"/>
  <headerFooter alignWithMargins="0">
    <oddFooter>&amp;C&amp;"ＭＳ 明朝,標準"-&amp;A-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P41"/>
  <sheetViews>
    <sheetView view="pageBreakPreview" zoomScale="70" zoomScaleNormal="70" zoomScaleSheetLayoutView="70" zoomScalePageLayoutView="0" workbookViewId="0" topLeftCell="A4">
      <selection activeCell="DC25" sqref="DC25"/>
    </sheetView>
  </sheetViews>
  <sheetFormatPr defaultColWidth="1.12109375" defaultRowHeight="15" customHeight="1"/>
  <cols>
    <col min="1" max="1" width="2.375" style="5" customWidth="1"/>
    <col min="2" max="9" width="1.25" style="5" customWidth="1"/>
    <col min="10" max="10" width="1.12109375" style="5" customWidth="1"/>
    <col min="11" max="42" width="1.25" style="5" customWidth="1"/>
    <col min="43" max="43" width="1.12109375" style="5" customWidth="1"/>
    <col min="44" max="94" width="1.25" style="5" customWidth="1"/>
    <col min="95" max="16384" width="1.12109375" style="5" customWidth="1"/>
  </cols>
  <sheetData>
    <row r="1" ht="22.5" customHeight="1">
      <c r="A1" s="97" t="s">
        <v>69</v>
      </c>
    </row>
    <row r="2" spans="2:67" ht="1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J2" s="3"/>
      <c r="BO2" s="98" t="s">
        <v>226</v>
      </c>
    </row>
    <row r="3" spans="2:67" ht="22.5" customHeight="1">
      <c r="B3" s="292" t="s">
        <v>57</v>
      </c>
      <c r="C3" s="293"/>
      <c r="D3" s="293"/>
      <c r="E3" s="293"/>
      <c r="F3" s="293"/>
      <c r="G3" s="293"/>
      <c r="H3" s="293"/>
      <c r="I3" s="293"/>
      <c r="J3" s="293"/>
      <c r="K3" s="293"/>
      <c r="L3" s="292" t="s">
        <v>78</v>
      </c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482" t="s">
        <v>299</v>
      </c>
      <c r="AS3" s="483"/>
      <c r="AT3" s="483"/>
      <c r="AU3" s="483"/>
      <c r="AV3" s="483"/>
      <c r="AW3" s="483"/>
      <c r="AX3" s="483"/>
      <c r="AY3" s="483"/>
      <c r="AZ3" s="483"/>
      <c r="BA3" s="483"/>
      <c r="BB3" s="483"/>
      <c r="BC3" s="483"/>
      <c r="BD3" s="483"/>
      <c r="BE3" s="483"/>
      <c r="BF3" s="483"/>
      <c r="BG3" s="483"/>
      <c r="BH3" s="483"/>
      <c r="BI3" s="483"/>
      <c r="BJ3" s="483"/>
      <c r="BK3" s="483"/>
      <c r="BL3" s="483"/>
      <c r="BM3" s="483"/>
      <c r="BN3" s="483"/>
      <c r="BO3" s="484"/>
    </row>
    <row r="4" spans="2:67" ht="22.5" customHeight="1">
      <c r="B4" s="340"/>
      <c r="C4" s="341"/>
      <c r="D4" s="341"/>
      <c r="E4" s="341"/>
      <c r="F4" s="341"/>
      <c r="G4" s="341"/>
      <c r="H4" s="341"/>
      <c r="I4" s="341"/>
      <c r="J4" s="341"/>
      <c r="K4" s="341"/>
      <c r="L4" s="469" t="s">
        <v>70</v>
      </c>
      <c r="M4" s="470"/>
      <c r="N4" s="470"/>
      <c r="O4" s="470"/>
      <c r="P4" s="470"/>
      <c r="Q4" s="470"/>
      <c r="R4" s="470"/>
      <c r="S4" s="470"/>
      <c r="T4" s="470" t="s">
        <v>71</v>
      </c>
      <c r="U4" s="470"/>
      <c r="V4" s="470"/>
      <c r="W4" s="470"/>
      <c r="X4" s="470"/>
      <c r="Y4" s="470"/>
      <c r="Z4" s="470"/>
      <c r="AA4" s="470"/>
      <c r="AB4" s="470" t="s">
        <v>72</v>
      </c>
      <c r="AC4" s="470"/>
      <c r="AD4" s="470"/>
      <c r="AE4" s="470"/>
      <c r="AF4" s="470"/>
      <c r="AG4" s="470"/>
      <c r="AH4" s="470"/>
      <c r="AI4" s="470"/>
      <c r="AJ4" s="359" t="s">
        <v>73</v>
      </c>
      <c r="AK4" s="359"/>
      <c r="AL4" s="359"/>
      <c r="AM4" s="359"/>
      <c r="AN4" s="359"/>
      <c r="AO4" s="359"/>
      <c r="AP4" s="359"/>
      <c r="AQ4" s="361"/>
      <c r="AR4" s="469" t="s">
        <v>74</v>
      </c>
      <c r="AS4" s="470"/>
      <c r="AT4" s="470"/>
      <c r="AU4" s="470"/>
      <c r="AV4" s="470"/>
      <c r="AW4" s="470"/>
      <c r="AX4" s="470"/>
      <c r="AY4" s="470"/>
      <c r="AZ4" s="470" t="s">
        <v>77</v>
      </c>
      <c r="BA4" s="470"/>
      <c r="BB4" s="470"/>
      <c r="BC4" s="470"/>
      <c r="BD4" s="470"/>
      <c r="BE4" s="470"/>
      <c r="BF4" s="470"/>
      <c r="BG4" s="470"/>
      <c r="BH4" s="359" t="s">
        <v>73</v>
      </c>
      <c r="BI4" s="359"/>
      <c r="BJ4" s="359"/>
      <c r="BK4" s="359"/>
      <c r="BL4" s="359"/>
      <c r="BM4" s="359"/>
      <c r="BN4" s="359"/>
      <c r="BO4" s="361"/>
    </row>
    <row r="5" spans="2:67" ht="18.75" customHeight="1">
      <c r="B5" s="296"/>
      <c r="C5" s="297"/>
      <c r="D5" s="297"/>
      <c r="E5" s="297"/>
      <c r="F5" s="297"/>
      <c r="G5" s="297"/>
      <c r="H5" s="297"/>
      <c r="I5" s="297"/>
      <c r="J5" s="297"/>
      <c r="K5" s="297"/>
      <c r="L5" s="471" t="s">
        <v>225</v>
      </c>
      <c r="M5" s="472"/>
      <c r="N5" s="472"/>
      <c r="O5" s="472"/>
      <c r="P5" s="472"/>
      <c r="Q5" s="472"/>
      <c r="R5" s="472"/>
      <c r="S5" s="472"/>
      <c r="T5" s="472" t="s">
        <v>75</v>
      </c>
      <c r="U5" s="472"/>
      <c r="V5" s="472"/>
      <c r="W5" s="472"/>
      <c r="X5" s="472"/>
      <c r="Y5" s="472"/>
      <c r="Z5" s="472"/>
      <c r="AA5" s="472"/>
      <c r="AB5" s="472" t="s">
        <v>173</v>
      </c>
      <c r="AC5" s="472"/>
      <c r="AD5" s="472"/>
      <c r="AE5" s="472"/>
      <c r="AF5" s="472"/>
      <c r="AG5" s="472"/>
      <c r="AH5" s="472"/>
      <c r="AI5" s="472"/>
      <c r="AJ5" s="472" t="s">
        <v>76</v>
      </c>
      <c r="AK5" s="472"/>
      <c r="AL5" s="472"/>
      <c r="AM5" s="472"/>
      <c r="AN5" s="472"/>
      <c r="AO5" s="472"/>
      <c r="AP5" s="472"/>
      <c r="AQ5" s="485"/>
      <c r="AR5" s="471" t="s">
        <v>173</v>
      </c>
      <c r="AS5" s="472"/>
      <c r="AT5" s="472"/>
      <c r="AU5" s="472"/>
      <c r="AV5" s="472"/>
      <c r="AW5" s="472"/>
      <c r="AX5" s="472"/>
      <c r="AY5" s="472"/>
      <c r="AZ5" s="472" t="s">
        <v>173</v>
      </c>
      <c r="BA5" s="472"/>
      <c r="BB5" s="472"/>
      <c r="BC5" s="472"/>
      <c r="BD5" s="472"/>
      <c r="BE5" s="472"/>
      <c r="BF5" s="472"/>
      <c r="BG5" s="472"/>
      <c r="BH5" s="472" t="s">
        <v>179</v>
      </c>
      <c r="BI5" s="472"/>
      <c r="BJ5" s="472"/>
      <c r="BK5" s="472"/>
      <c r="BL5" s="472"/>
      <c r="BM5" s="472"/>
      <c r="BN5" s="472"/>
      <c r="BO5" s="485"/>
    </row>
    <row r="6" spans="2:67" ht="18.75" customHeight="1">
      <c r="B6" s="296" t="s">
        <v>49</v>
      </c>
      <c r="C6" s="297"/>
      <c r="D6" s="297"/>
      <c r="E6" s="297"/>
      <c r="F6" s="368" t="s">
        <v>456</v>
      </c>
      <c r="G6" s="368"/>
      <c r="H6" s="368"/>
      <c r="I6" s="297" t="s">
        <v>47</v>
      </c>
      <c r="J6" s="297"/>
      <c r="K6" s="317"/>
      <c r="L6" s="459">
        <v>25</v>
      </c>
      <c r="M6" s="460"/>
      <c r="N6" s="460"/>
      <c r="O6" s="460"/>
      <c r="P6" s="460"/>
      <c r="Q6" s="460"/>
      <c r="R6" s="460"/>
      <c r="S6" s="460"/>
      <c r="T6" s="460">
        <v>2</v>
      </c>
      <c r="U6" s="460"/>
      <c r="V6" s="460"/>
      <c r="W6" s="460"/>
      <c r="X6" s="460"/>
      <c r="Y6" s="460"/>
      <c r="Z6" s="460"/>
      <c r="AA6" s="460"/>
      <c r="AB6" s="464" t="s">
        <v>214</v>
      </c>
      <c r="AC6" s="297"/>
      <c r="AD6" s="297"/>
      <c r="AE6" s="297"/>
      <c r="AF6" s="297"/>
      <c r="AG6" s="297"/>
      <c r="AH6" s="297"/>
      <c r="AI6" s="465"/>
      <c r="AJ6" s="460">
        <v>2</v>
      </c>
      <c r="AK6" s="460"/>
      <c r="AL6" s="460"/>
      <c r="AM6" s="460"/>
      <c r="AN6" s="460"/>
      <c r="AO6" s="460"/>
      <c r="AP6" s="460"/>
      <c r="AQ6" s="463"/>
      <c r="AR6" s="459" t="s">
        <v>214</v>
      </c>
      <c r="AS6" s="460"/>
      <c r="AT6" s="460"/>
      <c r="AU6" s="460"/>
      <c r="AV6" s="460"/>
      <c r="AW6" s="460"/>
      <c r="AX6" s="460"/>
      <c r="AY6" s="460"/>
      <c r="AZ6" s="460" t="s">
        <v>214</v>
      </c>
      <c r="BA6" s="460"/>
      <c r="BB6" s="460"/>
      <c r="BC6" s="460"/>
      <c r="BD6" s="460"/>
      <c r="BE6" s="460"/>
      <c r="BF6" s="460"/>
      <c r="BG6" s="460"/>
      <c r="BH6" s="460" t="s">
        <v>214</v>
      </c>
      <c r="BI6" s="460"/>
      <c r="BJ6" s="460"/>
      <c r="BK6" s="460"/>
      <c r="BL6" s="460"/>
      <c r="BM6" s="460"/>
      <c r="BN6" s="460"/>
      <c r="BO6" s="463"/>
    </row>
    <row r="7" spans="2:67" ht="18.75" customHeight="1">
      <c r="B7" s="296"/>
      <c r="C7" s="297"/>
      <c r="D7" s="297"/>
      <c r="E7" s="297"/>
      <c r="F7" s="368" t="s">
        <v>457</v>
      </c>
      <c r="G7" s="368"/>
      <c r="H7" s="368"/>
      <c r="I7" s="297"/>
      <c r="J7" s="297"/>
      <c r="K7" s="317"/>
      <c r="L7" s="459">
        <v>26</v>
      </c>
      <c r="M7" s="460"/>
      <c r="N7" s="460"/>
      <c r="O7" s="460"/>
      <c r="P7" s="460"/>
      <c r="Q7" s="460"/>
      <c r="R7" s="460"/>
      <c r="S7" s="460"/>
      <c r="T7" s="460">
        <v>3</v>
      </c>
      <c r="U7" s="460"/>
      <c r="V7" s="460"/>
      <c r="W7" s="460"/>
      <c r="X7" s="460"/>
      <c r="Y7" s="460"/>
      <c r="Z7" s="460"/>
      <c r="AA7" s="460"/>
      <c r="AB7" s="464" t="s">
        <v>214</v>
      </c>
      <c r="AC7" s="297"/>
      <c r="AD7" s="297"/>
      <c r="AE7" s="297"/>
      <c r="AF7" s="297"/>
      <c r="AG7" s="297"/>
      <c r="AH7" s="297"/>
      <c r="AI7" s="465"/>
      <c r="AJ7" s="460">
        <v>2</v>
      </c>
      <c r="AK7" s="460"/>
      <c r="AL7" s="460"/>
      <c r="AM7" s="460"/>
      <c r="AN7" s="460"/>
      <c r="AO7" s="460"/>
      <c r="AP7" s="460"/>
      <c r="AQ7" s="463"/>
      <c r="AR7" s="459" t="s">
        <v>214</v>
      </c>
      <c r="AS7" s="460"/>
      <c r="AT7" s="460"/>
      <c r="AU7" s="460"/>
      <c r="AV7" s="460"/>
      <c r="AW7" s="460"/>
      <c r="AX7" s="460"/>
      <c r="AY7" s="460"/>
      <c r="AZ7" s="460" t="s">
        <v>214</v>
      </c>
      <c r="BA7" s="460"/>
      <c r="BB7" s="460"/>
      <c r="BC7" s="460"/>
      <c r="BD7" s="460"/>
      <c r="BE7" s="460"/>
      <c r="BF7" s="460"/>
      <c r="BG7" s="460"/>
      <c r="BH7" s="460" t="s">
        <v>214</v>
      </c>
      <c r="BI7" s="460"/>
      <c r="BJ7" s="460"/>
      <c r="BK7" s="460"/>
      <c r="BL7" s="460"/>
      <c r="BM7" s="460"/>
      <c r="BN7" s="460"/>
      <c r="BO7" s="463"/>
    </row>
    <row r="8" spans="2:67" ht="18.75" customHeight="1">
      <c r="B8" s="296"/>
      <c r="C8" s="297"/>
      <c r="D8" s="297"/>
      <c r="E8" s="297"/>
      <c r="F8" s="368" t="s">
        <v>458</v>
      </c>
      <c r="G8" s="368"/>
      <c r="H8" s="368"/>
      <c r="I8" s="297"/>
      <c r="J8" s="297"/>
      <c r="K8" s="317"/>
      <c r="L8" s="459">
        <v>24</v>
      </c>
      <c r="M8" s="460"/>
      <c r="N8" s="460"/>
      <c r="O8" s="460"/>
      <c r="P8" s="460"/>
      <c r="Q8" s="460"/>
      <c r="R8" s="460"/>
      <c r="S8" s="460"/>
      <c r="T8" s="460">
        <v>3</v>
      </c>
      <c r="U8" s="460"/>
      <c r="V8" s="460"/>
      <c r="W8" s="460"/>
      <c r="X8" s="460"/>
      <c r="Y8" s="460"/>
      <c r="Z8" s="460"/>
      <c r="AA8" s="460"/>
      <c r="AB8" s="464" t="s">
        <v>214</v>
      </c>
      <c r="AC8" s="297"/>
      <c r="AD8" s="297"/>
      <c r="AE8" s="297"/>
      <c r="AF8" s="297"/>
      <c r="AG8" s="297"/>
      <c r="AH8" s="297"/>
      <c r="AI8" s="465"/>
      <c r="AJ8" s="460">
        <v>2</v>
      </c>
      <c r="AK8" s="460"/>
      <c r="AL8" s="460"/>
      <c r="AM8" s="460"/>
      <c r="AN8" s="460"/>
      <c r="AO8" s="460"/>
      <c r="AP8" s="460"/>
      <c r="AQ8" s="463"/>
      <c r="AR8" s="459" t="s">
        <v>214</v>
      </c>
      <c r="AS8" s="460"/>
      <c r="AT8" s="460"/>
      <c r="AU8" s="460"/>
      <c r="AV8" s="460"/>
      <c r="AW8" s="460"/>
      <c r="AX8" s="460"/>
      <c r="AY8" s="460"/>
      <c r="AZ8" s="460" t="s">
        <v>214</v>
      </c>
      <c r="BA8" s="460"/>
      <c r="BB8" s="460"/>
      <c r="BC8" s="460"/>
      <c r="BD8" s="460"/>
      <c r="BE8" s="460"/>
      <c r="BF8" s="460"/>
      <c r="BG8" s="460"/>
      <c r="BH8" s="460" t="s">
        <v>214</v>
      </c>
      <c r="BI8" s="460"/>
      <c r="BJ8" s="460"/>
      <c r="BK8" s="460"/>
      <c r="BL8" s="460"/>
      <c r="BM8" s="460"/>
      <c r="BN8" s="460"/>
      <c r="BO8" s="463"/>
    </row>
    <row r="9" spans="2:67" ht="18.75" customHeight="1">
      <c r="B9" s="296"/>
      <c r="C9" s="297"/>
      <c r="D9" s="297"/>
      <c r="E9" s="297"/>
      <c r="F9" s="368" t="s">
        <v>324</v>
      </c>
      <c r="G9" s="368"/>
      <c r="H9" s="368"/>
      <c r="I9" s="297"/>
      <c r="J9" s="297"/>
      <c r="K9" s="317"/>
      <c r="L9" s="459">
        <v>22</v>
      </c>
      <c r="M9" s="460"/>
      <c r="N9" s="460"/>
      <c r="O9" s="460"/>
      <c r="P9" s="460"/>
      <c r="Q9" s="460"/>
      <c r="R9" s="460"/>
      <c r="S9" s="460"/>
      <c r="T9" s="460">
        <v>3</v>
      </c>
      <c r="U9" s="460"/>
      <c r="V9" s="460"/>
      <c r="W9" s="460"/>
      <c r="X9" s="460"/>
      <c r="Y9" s="460"/>
      <c r="Z9" s="460"/>
      <c r="AA9" s="460"/>
      <c r="AB9" s="464" t="s">
        <v>214</v>
      </c>
      <c r="AC9" s="297"/>
      <c r="AD9" s="297"/>
      <c r="AE9" s="297"/>
      <c r="AF9" s="297"/>
      <c r="AG9" s="297"/>
      <c r="AH9" s="297"/>
      <c r="AI9" s="465"/>
      <c r="AJ9" s="460">
        <v>2</v>
      </c>
      <c r="AK9" s="460"/>
      <c r="AL9" s="460"/>
      <c r="AM9" s="460"/>
      <c r="AN9" s="460"/>
      <c r="AO9" s="460"/>
      <c r="AP9" s="460"/>
      <c r="AQ9" s="463"/>
      <c r="AR9" s="459" t="s">
        <v>214</v>
      </c>
      <c r="AS9" s="460"/>
      <c r="AT9" s="460"/>
      <c r="AU9" s="460"/>
      <c r="AV9" s="460"/>
      <c r="AW9" s="460"/>
      <c r="AX9" s="460"/>
      <c r="AY9" s="460"/>
      <c r="AZ9" s="460" t="s">
        <v>214</v>
      </c>
      <c r="BA9" s="460"/>
      <c r="BB9" s="460"/>
      <c r="BC9" s="460"/>
      <c r="BD9" s="460"/>
      <c r="BE9" s="460"/>
      <c r="BF9" s="460"/>
      <c r="BG9" s="460"/>
      <c r="BH9" s="460" t="s">
        <v>214</v>
      </c>
      <c r="BI9" s="460"/>
      <c r="BJ9" s="460"/>
      <c r="BK9" s="460"/>
      <c r="BL9" s="460"/>
      <c r="BM9" s="460"/>
      <c r="BN9" s="460"/>
      <c r="BO9" s="463"/>
    </row>
    <row r="10" spans="2:67" ht="18.75" customHeight="1">
      <c r="B10" s="296"/>
      <c r="C10" s="297"/>
      <c r="D10" s="297"/>
      <c r="E10" s="297"/>
      <c r="F10" s="368" t="s">
        <v>488</v>
      </c>
      <c r="G10" s="368"/>
      <c r="H10" s="368"/>
      <c r="I10" s="297"/>
      <c r="J10" s="297"/>
      <c r="K10" s="317"/>
      <c r="L10" s="459">
        <v>21</v>
      </c>
      <c r="M10" s="460"/>
      <c r="N10" s="460"/>
      <c r="O10" s="460"/>
      <c r="P10" s="460"/>
      <c r="Q10" s="460"/>
      <c r="R10" s="460"/>
      <c r="S10" s="460"/>
      <c r="T10" s="460">
        <v>1</v>
      </c>
      <c r="U10" s="460"/>
      <c r="V10" s="460"/>
      <c r="W10" s="460"/>
      <c r="X10" s="460"/>
      <c r="Y10" s="460"/>
      <c r="Z10" s="460"/>
      <c r="AA10" s="460"/>
      <c r="AB10" s="464" t="s">
        <v>214</v>
      </c>
      <c r="AC10" s="297"/>
      <c r="AD10" s="297"/>
      <c r="AE10" s="297"/>
      <c r="AF10" s="297"/>
      <c r="AG10" s="297"/>
      <c r="AH10" s="297"/>
      <c r="AI10" s="465"/>
      <c r="AJ10" s="460">
        <v>2</v>
      </c>
      <c r="AK10" s="460"/>
      <c r="AL10" s="460"/>
      <c r="AM10" s="460"/>
      <c r="AN10" s="460"/>
      <c r="AO10" s="460"/>
      <c r="AP10" s="460"/>
      <c r="AQ10" s="463"/>
      <c r="AR10" s="459" t="s">
        <v>214</v>
      </c>
      <c r="AS10" s="460"/>
      <c r="AT10" s="460"/>
      <c r="AU10" s="460"/>
      <c r="AV10" s="460"/>
      <c r="AW10" s="460"/>
      <c r="AX10" s="460"/>
      <c r="AY10" s="460"/>
      <c r="AZ10" s="460" t="s">
        <v>214</v>
      </c>
      <c r="BA10" s="460"/>
      <c r="BB10" s="460"/>
      <c r="BC10" s="460"/>
      <c r="BD10" s="460"/>
      <c r="BE10" s="460"/>
      <c r="BF10" s="460"/>
      <c r="BG10" s="460"/>
      <c r="BH10" s="460" t="s">
        <v>214</v>
      </c>
      <c r="BI10" s="460"/>
      <c r="BJ10" s="460"/>
      <c r="BK10" s="460"/>
      <c r="BL10" s="460"/>
      <c r="BM10" s="460"/>
      <c r="BN10" s="460"/>
      <c r="BO10" s="463"/>
    </row>
    <row r="11" spans="2:67" ht="18.75" customHeight="1">
      <c r="B11" s="296"/>
      <c r="C11" s="297"/>
      <c r="D11" s="297"/>
      <c r="E11" s="297"/>
      <c r="F11" s="368" t="s">
        <v>361</v>
      </c>
      <c r="G11" s="368"/>
      <c r="H11" s="368"/>
      <c r="I11" s="297"/>
      <c r="J11" s="297"/>
      <c r="K11" s="317"/>
      <c r="L11" s="459">
        <v>18</v>
      </c>
      <c r="M11" s="460"/>
      <c r="N11" s="460"/>
      <c r="O11" s="460"/>
      <c r="P11" s="460"/>
      <c r="Q11" s="460"/>
      <c r="R11" s="460"/>
      <c r="S11" s="460"/>
      <c r="T11" s="460">
        <v>2</v>
      </c>
      <c r="U11" s="460"/>
      <c r="V11" s="460"/>
      <c r="W11" s="460"/>
      <c r="X11" s="460"/>
      <c r="Y11" s="460"/>
      <c r="Z11" s="460"/>
      <c r="AA11" s="460"/>
      <c r="AB11" s="464" t="s">
        <v>214</v>
      </c>
      <c r="AC11" s="297"/>
      <c r="AD11" s="297"/>
      <c r="AE11" s="297"/>
      <c r="AF11" s="297"/>
      <c r="AG11" s="297"/>
      <c r="AH11" s="297"/>
      <c r="AI11" s="465"/>
      <c r="AJ11" s="460">
        <v>2</v>
      </c>
      <c r="AK11" s="460"/>
      <c r="AL11" s="460"/>
      <c r="AM11" s="460"/>
      <c r="AN11" s="460"/>
      <c r="AO11" s="460"/>
      <c r="AP11" s="460"/>
      <c r="AQ11" s="463"/>
      <c r="AR11" s="459" t="s">
        <v>214</v>
      </c>
      <c r="AS11" s="460"/>
      <c r="AT11" s="460"/>
      <c r="AU11" s="460"/>
      <c r="AV11" s="460"/>
      <c r="AW11" s="460"/>
      <c r="AX11" s="460"/>
      <c r="AY11" s="460"/>
      <c r="AZ11" s="460" t="s">
        <v>214</v>
      </c>
      <c r="BA11" s="460"/>
      <c r="BB11" s="460"/>
      <c r="BC11" s="460"/>
      <c r="BD11" s="460"/>
      <c r="BE11" s="460"/>
      <c r="BF11" s="460"/>
      <c r="BG11" s="460"/>
      <c r="BH11" s="460" t="s">
        <v>214</v>
      </c>
      <c r="BI11" s="460"/>
      <c r="BJ11" s="460"/>
      <c r="BK11" s="460"/>
      <c r="BL11" s="460"/>
      <c r="BM11" s="460"/>
      <c r="BN11" s="460"/>
      <c r="BO11" s="463"/>
    </row>
    <row r="12" spans="2:67" ht="18.75" customHeight="1">
      <c r="B12" s="296"/>
      <c r="C12" s="297"/>
      <c r="D12" s="297"/>
      <c r="E12" s="297"/>
      <c r="F12" s="368" t="s">
        <v>362</v>
      </c>
      <c r="G12" s="368"/>
      <c r="H12" s="368"/>
      <c r="I12" s="297"/>
      <c r="J12" s="297"/>
      <c r="K12" s="317"/>
      <c r="L12" s="459">
        <v>20</v>
      </c>
      <c r="M12" s="460"/>
      <c r="N12" s="460"/>
      <c r="O12" s="460"/>
      <c r="P12" s="460"/>
      <c r="Q12" s="460"/>
      <c r="R12" s="460"/>
      <c r="S12" s="460"/>
      <c r="T12" s="460" t="s">
        <v>298</v>
      </c>
      <c r="U12" s="460"/>
      <c r="V12" s="460"/>
      <c r="W12" s="460"/>
      <c r="X12" s="460"/>
      <c r="Y12" s="460"/>
      <c r="Z12" s="460"/>
      <c r="AA12" s="460"/>
      <c r="AB12" s="464" t="s">
        <v>214</v>
      </c>
      <c r="AC12" s="297"/>
      <c r="AD12" s="297"/>
      <c r="AE12" s="297"/>
      <c r="AF12" s="297"/>
      <c r="AG12" s="297"/>
      <c r="AH12" s="297"/>
      <c r="AI12" s="465"/>
      <c r="AJ12" s="460">
        <v>2</v>
      </c>
      <c r="AK12" s="460"/>
      <c r="AL12" s="460"/>
      <c r="AM12" s="460"/>
      <c r="AN12" s="460"/>
      <c r="AO12" s="460"/>
      <c r="AP12" s="460"/>
      <c r="AQ12" s="463"/>
      <c r="AR12" s="459" t="s">
        <v>214</v>
      </c>
      <c r="AS12" s="460"/>
      <c r="AT12" s="460"/>
      <c r="AU12" s="460"/>
      <c r="AV12" s="460"/>
      <c r="AW12" s="460"/>
      <c r="AX12" s="460"/>
      <c r="AY12" s="460"/>
      <c r="AZ12" s="460" t="s">
        <v>214</v>
      </c>
      <c r="BA12" s="460"/>
      <c r="BB12" s="460"/>
      <c r="BC12" s="460"/>
      <c r="BD12" s="460"/>
      <c r="BE12" s="460"/>
      <c r="BF12" s="460"/>
      <c r="BG12" s="460"/>
      <c r="BH12" s="460" t="s">
        <v>214</v>
      </c>
      <c r="BI12" s="460"/>
      <c r="BJ12" s="460"/>
      <c r="BK12" s="460"/>
      <c r="BL12" s="460"/>
      <c r="BM12" s="460"/>
      <c r="BN12" s="460"/>
      <c r="BO12" s="463"/>
    </row>
    <row r="13" spans="2:67" ht="18.75" customHeight="1">
      <c r="B13" s="296"/>
      <c r="C13" s="297"/>
      <c r="D13" s="297"/>
      <c r="E13" s="297"/>
      <c r="F13" s="368" t="s">
        <v>489</v>
      </c>
      <c r="G13" s="368"/>
      <c r="H13" s="368"/>
      <c r="I13" s="297"/>
      <c r="J13" s="297"/>
      <c r="K13" s="317"/>
      <c r="L13" s="459">
        <v>10</v>
      </c>
      <c r="M13" s="460"/>
      <c r="N13" s="460"/>
      <c r="O13" s="460"/>
      <c r="P13" s="460"/>
      <c r="Q13" s="460"/>
      <c r="R13" s="460"/>
      <c r="S13" s="460"/>
      <c r="T13" s="464">
        <v>1</v>
      </c>
      <c r="U13" s="466"/>
      <c r="V13" s="466"/>
      <c r="W13" s="466"/>
      <c r="X13" s="466"/>
      <c r="Y13" s="466"/>
      <c r="Z13" s="466"/>
      <c r="AA13" s="465"/>
      <c r="AB13" s="464" t="s">
        <v>491</v>
      </c>
      <c r="AC13" s="297"/>
      <c r="AD13" s="297"/>
      <c r="AE13" s="297"/>
      <c r="AF13" s="297"/>
      <c r="AG13" s="297"/>
      <c r="AH13" s="297"/>
      <c r="AI13" s="465"/>
      <c r="AJ13" s="460">
        <v>1</v>
      </c>
      <c r="AK13" s="460"/>
      <c r="AL13" s="460"/>
      <c r="AM13" s="460"/>
      <c r="AN13" s="460"/>
      <c r="AO13" s="460"/>
      <c r="AP13" s="460"/>
      <c r="AQ13" s="463"/>
      <c r="AR13" s="464" t="s">
        <v>214</v>
      </c>
      <c r="AS13" s="297"/>
      <c r="AT13" s="297"/>
      <c r="AU13" s="297"/>
      <c r="AV13" s="297"/>
      <c r="AW13" s="297"/>
      <c r="AX13" s="297"/>
      <c r="AY13" s="465"/>
      <c r="AZ13" s="460" t="s">
        <v>214</v>
      </c>
      <c r="BA13" s="460"/>
      <c r="BB13" s="460"/>
      <c r="BC13" s="460"/>
      <c r="BD13" s="460"/>
      <c r="BE13" s="460"/>
      <c r="BF13" s="460"/>
      <c r="BG13" s="460"/>
      <c r="BH13" s="460" t="s">
        <v>214</v>
      </c>
      <c r="BI13" s="460"/>
      <c r="BJ13" s="460"/>
      <c r="BK13" s="460"/>
      <c r="BL13" s="460"/>
      <c r="BM13" s="460"/>
      <c r="BN13" s="460"/>
      <c r="BO13" s="463"/>
    </row>
    <row r="14" spans="2:67" ht="18.75" customHeight="1">
      <c r="B14" s="340" t="s">
        <v>490</v>
      </c>
      <c r="C14" s="341"/>
      <c r="D14" s="341"/>
      <c r="E14" s="341"/>
      <c r="F14" s="462">
        <v>2</v>
      </c>
      <c r="G14" s="462"/>
      <c r="H14" s="462"/>
      <c r="I14" s="341" t="s">
        <v>47</v>
      </c>
      <c r="J14" s="341"/>
      <c r="K14" s="344"/>
      <c r="L14" s="452">
        <v>10</v>
      </c>
      <c r="M14" s="453"/>
      <c r="N14" s="453"/>
      <c r="O14" s="453"/>
      <c r="P14" s="453"/>
      <c r="Q14" s="453"/>
      <c r="R14" s="453"/>
      <c r="S14" s="453"/>
      <c r="T14" s="453">
        <v>2</v>
      </c>
      <c r="U14" s="453"/>
      <c r="V14" s="453"/>
      <c r="W14" s="453"/>
      <c r="X14" s="453"/>
      <c r="Y14" s="453"/>
      <c r="Z14" s="453"/>
      <c r="AA14" s="453"/>
      <c r="AB14" s="454" t="s">
        <v>298</v>
      </c>
      <c r="AC14" s="341"/>
      <c r="AD14" s="341"/>
      <c r="AE14" s="341"/>
      <c r="AF14" s="341"/>
      <c r="AG14" s="341"/>
      <c r="AH14" s="341"/>
      <c r="AI14" s="455"/>
      <c r="AJ14" s="453">
        <v>1</v>
      </c>
      <c r="AK14" s="453"/>
      <c r="AL14" s="453"/>
      <c r="AM14" s="453"/>
      <c r="AN14" s="453"/>
      <c r="AO14" s="453"/>
      <c r="AP14" s="453"/>
      <c r="AQ14" s="467"/>
      <c r="AR14" s="340" t="s">
        <v>214</v>
      </c>
      <c r="AS14" s="341"/>
      <c r="AT14" s="341"/>
      <c r="AU14" s="341"/>
      <c r="AV14" s="341"/>
      <c r="AW14" s="341"/>
      <c r="AX14" s="341"/>
      <c r="AY14" s="455"/>
      <c r="AZ14" s="454" t="s">
        <v>214</v>
      </c>
      <c r="BA14" s="341"/>
      <c r="BB14" s="341"/>
      <c r="BC14" s="341"/>
      <c r="BD14" s="341"/>
      <c r="BE14" s="341"/>
      <c r="BF14" s="341"/>
      <c r="BG14" s="455"/>
      <c r="BH14" s="454" t="s">
        <v>214</v>
      </c>
      <c r="BI14" s="341"/>
      <c r="BJ14" s="341"/>
      <c r="BK14" s="341"/>
      <c r="BL14" s="341"/>
      <c r="BM14" s="341"/>
      <c r="BN14" s="341"/>
      <c r="BO14" s="344"/>
    </row>
    <row r="15" spans="2:67" ht="18.75" customHeight="1">
      <c r="B15" s="340"/>
      <c r="C15" s="341"/>
      <c r="D15" s="341"/>
      <c r="E15" s="341"/>
      <c r="F15" s="462">
        <v>3</v>
      </c>
      <c r="G15" s="462"/>
      <c r="H15" s="462"/>
      <c r="I15" s="341"/>
      <c r="J15" s="341"/>
      <c r="K15" s="344"/>
      <c r="L15" s="452">
        <v>9</v>
      </c>
      <c r="M15" s="453"/>
      <c r="N15" s="453"/>
      <c r="O15" s="453"/>
      <c r="P15" s="453"/>
      <c r="Q15" s="453"/>
      <c r="R15" s="453"/>
      <c r="S15" s="453"/>
      <c r="T15" s="453">
        <v>3</v>
      </c>
      <c r="U15" s="453"/>
      <c r="V15" s="453"/>
      <c r="W15" s="453"/>
      <c r="X15" s="453"/>
      <c r="Y15" s="453"/>
      <c r="Z15" s="453"/>
      <c r="AA15" s="453"/>
      <c r="AB15" s="454" t="s">
        <v>298</v>
      </c>
      <c r="AC15" s="341"/>
      <c r="AD15" s="341"/>
      <c r="AE15" s="341"/>
      <c r="AF15" s="341"/>
      <c r="AG15" s="341"/>
      <c r="AH15" s="341"/>
      <c r="AI15" s="455"/>
      <c r="AJ15" s="453">
        <v>1</v>
      </c>
      <c r="AK15" s="453"/>
      <c r="AL15" s="453"/>
      <c r="AM15" s="453"/>
      <c r="AN15" s="453"/>
      <c r="AO15" s="453"/>
      <c r="AP15" s="453"/>
      <c r="AQ15" s="467"/>
      <c r="AR15" s="340" t="s">
        <v>506</v>
      </c>
      <c r="AS15" s="341"/>
      <c r="AT15" s="341"/>
      <c r="AU15" s="341"/>
      <c r="AV15" s="341"/>
      <c r="AW15" s="341"/>
      <c r="AX15" s="341"/>
      <c r="AY15" s="455"/>
      <c r="AZ15" s="454" t="s">
        <v>298</v>
      </c>
      <c r="BA15" s="341"/>
      <c r="BB15" s="341"/>
      <c r="BC15" s="341"/>
      <c r="BD15" s="341"/>
      <c r="BE15" s="341"/>
      <c r="BF15" s="341"/>
      <c r="BG15" s="455"/>
      <c r="BH15" s="454" t="s">
        <v>298</v>
      </c>
      <c r="BI15" s="341"/>
      <c r="BJ15" s="341"/>
      <c r="BK15" s="341"/>
      <c r="BL15" s="341"/>
      <c r="BM15" s="341"/>
      <c r="BN15" s="341"/>
      <c r="BO15" s="344"/>
    </row>
    <row r="16" spans="2:36" ht="15" customHeight="1">
      <c r="B16" s="96" t="s">
        <v>507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99"/>
      <c r="Q16" s="99"/>
      <c r="R16" s="99"/>
      <c r="S16" s="99"/>
      <c r="T16" s="99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2:36" ht="15" customHeight="1">
      <c r="B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99"/>
      <c r="Q17" s="99"/>
      <c r="R17" s="99"/>
      <c r="S17" s="99"/>
      <c r="T17" s="99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9" ht="22.5" customHeight="1">
      <c r="A19" s="97" t="s">
        <v>79</v>
      </c>
    </row>
    <row r="20" spans="2:67" ht="1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J20" s="3"/>
      <c r="BN20" s="100"/>
      <c r="BO20" s="98" t="s">
        <v>495</v>
      </c>
    </row>
    <row r="21" spans="2:67" ht="19.5" customHeight="1">
      <c r="B21" s="347" t="s">
        <v>162</v>
      </c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468" t="s">
        <v>163</v>
      </c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7" t="s">
        <v>162</v>
      </c>
      <c r="AJ21" s="348"/>
      <c r="AK21" s="348"/>
      <c r="AL21" s="348"/>
      <c r="AM21" s="348"/>
      <c r="AN21" s="348"/>
      <c r="AO21" s="348"/>
      <c r="AP21" s="348"/>
      <c r="AQ21" s="348"/>
      <c r="AR21" s="348"/>
      <c r="AS21" s="348"/>
      <c r="AT21" s="348"/>
      <c r="AU21" s="348"/>
      <c r="AV21" s="348"/>
      <c r="AW21" s="348"/>
      <c r="AX21" s="348"/>
      <c r="AY21" s="348"/>
      <c r="AZ21" s="348"/>
      <c r="BA21" s="468" t="s">
        <v>163</v>
      </c>
      <c r="BB21" s="348"/>
      <c r="BC21" s="348"/>
      <c r="BD21" s="348"/>
      <c r="BE21" s="348"/>
      <c r="BF21" s="348"/>
      <c r="BG21" s="348"/>
      <c r="BH21" s="348"/>
      <c r="BI21" s="348"/>
      <c r="BJ21" s="348"/>
      <c r="BK21" s="348"/>
      <c r="BL21" s="348"/>
      <c r="BM21" s="348"/>
      <c r="BN21" s="348"/>
      <c r="BO21" s="404"/>
    </row>
    <row r="22" spans="2:67" ht="19.5" customHeight="1">
      <c r="B22" s="448" t="s">
        <v>80</v>
      </c>
      <c r="C22" s="449"/>
      <c r="D22" s="449"/>
      <c r="E22" s="449"/>
      <c r="F22" s="449"/>
      <c r="G22" s="449"/>
      <c r="H22" s="449"/>
      <c r="I22" s="449"/>
      <c r="J22" s="449"/>
      <c r="K22" s="449"/>
      <c r="L22" s="449"/>
      <c r="M22" s="449"/>
      <c r="N22" s="449"/>
      <c r="O22" s="449"/>
      <c r="P22" s="449"/>
      <c r="Q22" s="449"/>
      <c r="R22" s="449"/>
      <c r="S22" s="449"/>
      <c r="T22" s="450">
        <v>1061.2</v>
      </c>
      <c r="U22" s="451"/>
      <c r="V22" s="451"/>
      <c r="W22" s="451"/>
      <c r="X22" s="451"/>
      <c r="Y22" s="451"/>
      <c r="Z22" s="451"/>
      <c r="AA22" s="451"/>
      <c r="AB22" s="451"/>
      <c r="AC22" s="451"/>
      <c r="AD22" s="451"/>
      <c r="AE22" s="451"/>
      <c r="AF22" s="451"/>
      <c r="AG22" s="451"/>
      <c r="AH22" s="451"/>
      <c r="AI22" s="448" t="s">
        <v>233</v>
      </c>
      <c r="AJ22" s="449"/>
      <c r="AK22" s="449"/>
      <c r="AL22" s="449"/>
      <c r="AM22" s="449"/>
      <c r="AN22" s="449"/>
      <c r="AO22" s="449"/>
      <c r="AP22" s="449"/>
      <c r="AQ22" s="449"/>
      <c r="AR22" s="449"/>
      <c r="AS22" s="449"/>
      <c r="AT22" s="449"/>
      <c r="AU22" s="449"/>
      <c r="AV22" s="449"/>
      <c r="AW22" s="449"/>
      <c r="AX22" s="449"/>
      <c r="AY22" s="449"/>
      <c r="AZ22" s="449"/>
      <c r="BA22" s="450">
        <v>95.8</v>
      </c>
      <c r="BB22" s="451"/>
      <c r="BC22" s="451"/>
      <c r="BD22" s="451"/>
      <c r="BE22" s="451"/>
      <c r="BF22" s="451"/>
      <c r="BG22" s="451"/>
      <c r="BH22" s="451"/>
      <c r="BI22" s="451"/>
      <c r="BJ22" s="451"/>
      <c r="BK22" s="451"/>
      <c r="BL22" s="451"/>
      <c r="BM22" s="451"/>
      <c r="BN22" s="451"/>
      <c r="BO22" s="461"/>
    </row>
    <row r="23" spans="2:67" ht="19.5" customHeight="1">
      <c r="B23" s="448" t="s">
        <v>227</v>
      </c>
      <c r="C23" s="449"/>
      <c r="D23" s="449"/>
      <c r="E23" s="449"/>
      <c r="F23" s="449"/>
      <c r="G23" s="449"/>
      <c r="H23" s="449"/>
      <c r="I23" s="449"/>
      <c r="J23" s="449"/>
      <c r="K23" s="449"/>
      <c r="L23" s="449"/>
      <c r="M23" s="449"/>
      <c r="N23" s="449"/>
      <c r="O23" s="449"/>
      <c r="P23" s="449"/>
      <c r="Q23" s="449"/>
      <c r="R23" s="449"/>
      <c r="S23" s="449"/>
      <c r="T23" s="450">
        <v>293.9</v>
      </c>
      <c r="U23" s="451"/>
      <c r="V23" s="451"/>
      <c r="W23" s="451"/>
      <c r="X23" s="451"/>
      <c r="Y23" s="451"/>
      <c r="Z23" s="451"/>
      <c r="AA23" s="451"/>
      <c r="AB23" s="451"/>
      <c r="AC23" s="451"/>
      <c r="AD23" s="451"/>
      <c r="AE23" s="451"/>
      <c r="AF23" s="451"/>
      <c r="AG23" s="451"/>
      <c r="AH23" s="451"/>
      <c r="AI23" s="448" t="s">
        <v>90</v>
      </c>
      <c r="AJ23" s="449"/>
      <c r="AK23" s="449"/>
      <c r="AL23" s="449"/>
      <c r="AM23" s="449"/>
      <c r="AN23" s="449"/>
      <c r="AO23" s="449"/>
      <c r="AP23" s="449"/>
      <c r="AQ23" s="449"/>
      <c r="AR23" s="449"/>
      <c r="AS23" s="449"/>
      <c r="AT23" s="449"/>
      <c r="AU23" s="449"/>
      <c r="AV23" s="449"/>
      <c r="AW23" s="449"/>
      <c r="AX23" s="449"/>
      <c r="AY23" s="449"/>
      <c r="AZ23" s="449"/>
      <c r="BA23" s="450">
        <v>53.2</v>
      </c>
      <c r="BB23" s="451"/>
      <c r="BC23" s="451"/>
      <c r="BD23" s="451"/>
      <c r="BE23" s="451"/>
      <c r="BF23" s="451"/>
      <c r="BG23" s="451"/>
      <c r="BH23" s="451"/>
      <c r="BI23" s="451"/>
      <c r="BJ23" s="451"/>
      <c r="BK23" s="451"/>
      <c r="BL23" s="451"/>
      <c r="BM23" s="451"/>
      <c r="BN23" s="451"/>
      <c r="BO23" s="461"/>
    </row>
    <row r="24" spans="2:67" ht="19.5" customHeight="1">
      <c r="B24" s="448" t="s">
        <v>228</v>
      </c>
      <c r="C24" s="449"/>
      <c r="D24" s="449"/>
      <c r="E24" s="449"/>
      <c r="F24" s="449"/>
      <c r="G24" s="449"/>
      <c r="H24" s="449"/>
      <c r="I24" s="449"/>
      <c r="J24" s="449"/>
      <c r="K24" s="449"/>
      <c r="L24" s="449"/>
      <c r="M24" s="449"/>
      <c r="N24" s="449"/>
      <c r="O24" s="449"/>
      <c r="P24" s="449"/>
      <c r="Q24" s="449"/>
      <c r="R24" s="449"/>
      <c r="S24" s="449"/>
      <c r="T24" s="450">
        <v>2</v>
      </c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451"/>
      <c r="AG24" s="451"/>
      <c r="AH24" s="451"/>
      <c r="AI24" s="448" t="s">
        <v>235</v>
      </c>
      <c r="AJ24" s="449"/>
      <c r="AK24" s="449"/>
      <c r="AL24" s="449"/>
      <c r="AM24" s="449"/>
      <c r="AN24" s="449"/>
      <c r="AO24" s="449"/>
      <c r="AP24" s="449"/>
      <c r="AQ24" s="449"/>
      <c r="AR24" s="449"/>
      <c r="AS24" s="449"/>
      <c r="AT24" s="449"/>
      <c r="AU24" s="449"/>
      <c r="AV24" s="449"/>
      <c r="AW24" s="449"/>
      <c r="AX24" s="449"/>
      <c r="AY24" s="449"/>
      <c r="AZ24" s="456"/>
      <c r="BA24" s="450">
        <v>150.9</v>
      </c>
      <c r="BB24" s="451"/>
      <c r="BC24" s="451"/>
      <c r="BD24" s="451"/>
      <c r="BE24" s="451"/>
      <c r="BF24" s="451"/>
      <c r="BG24" s="451"/>
      <c r="BH24" s="451"/>
      <c r="BI24" s="451"/>
      <c r="BJ24" s="451"/>
      <c r="BK24" s="451"/>
      <c r="BL24" s="451"/>
      <c r="BM24" s="451"/>
      <c r="BN24" s="451"/>
      <c r="BO24" s="461"/>
    </row>
    <row r="25" spans="2:67" ht="19.5" customHeight="1">
      <c r="B25" s="448" t="s">
        <v>81</v>
      </c>
      <c r="C25" s="449"/>
      <c r="D25" s="449"/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50">
        <v>956.1</v>
      </c>
      <c r="U25" s="451"/>
      <c r="V25" s="451"/>
      <c r="W25" s="451"/>
      <c r="X25" s="451"/>
      <c r="Y25" s="451"/>
      <c r="Z25" s="451"/>
      <c r="AA25" s="451"/>
      <c r="AB25" s="451"/>
      <c r="AC25" s="451"/>
      <c r="AD25" s="451"/>
      <c r="AE25" s="451"/>
      <c r="AF25" s="451"/>
      <c r="AG25" s="451"/>
      <c r="AH25" s="451"/>
      <c r="AI25" s="448" t="s">
        <v>236</v>
      </c>
      <c r="AJ25" s="449"/>
      <c r="AK25" s="449"/>
      <c r="AL25" s="449"/>
      <c r="AM25" s="449"/>
      <c r="AN25" s="449"/>
      <c r="AO25" s="449"/>
      <c r="AP25" s="449"/>
      <c r="AQ25" s="449"/>
      <c r="AR25" s="449"/>
      <c r="AS25" s="449"/>
      <c r="AT25" s="449"/>
      <c r="AU25" s="449"/>
      <c r="AV25" s="449"/>
      <c r="AW25" s="449"/>
      <c r="AX25" s="449"/>
      <c r="AY25" s="449"/>
      <c r="AZ25" s="456"/>
      <c r="BA25" s="450">
        <v>178.8</v>
      </c>
      <c r="BB25" s="451"/>
      <c r="BC25" s="451"/>
      <c r="BD25" s="451"/>
      <c r="BE25" s="451"/>
      <c r="BF25" s="451"/>
      <c r="BG25" s="451"/>
      <c r="BH25" s="451"/>
      <c r="BI25" s="451"/>
      <c r="BJ25" s="451"/>
      <c r="BK25" s="451"/>
      <c r="BL25" s="451"/>
      <c r="BM25" s="451"/>
      <c r="BN25" s="451"/>
      <c r="BO25" s="461"/>
    </row>
    <row r="26" spans="2:84" ht="19.5" customHeight="1">
      <c r="B26" s="448" t="s">
        <v>82</v>
      </c>
      <c r="C26" s="449"/>
      <c r="D26" s="449"/>
      <c r="E26" s="449"/>
      <c r="F26" s="449"/>
      <c r="G26" s="449"/>
      <c r="H26" s="449"/>
      <c r="I26" s="449"/>
      <c r="J26" s="449"/>
      <c r="K26" s="449"/>
      <c r="L26" s="449"/>
      <c r="M26" s="449"/>
      <c r="N26" s="449"/>
      <c r="O26" s="449"/>
      <c r="P26" s="449"/>
      <c r="Q26" s="449"/>
      <c r="R26" s="449"/>
      <c r="S26" s="449"/>
      <c r="T26" s="450">
        <v>284.7</v>
      </c>
      <c r="U26" s="451"/>
      <c r="V26" s="451"/>
      <c r="W26" s="451"/>
      <c r="X26" s="451"/>
      <c r="Y26" s="451"/>
      <c r="Z26" s="451"/>
      <c r="AA26" s="451"/>
      <c r="AB26" s="451"/>
      <c r="AC26" s="451"/>
      <c r="AD26" s="451"/>
      <c r="AE26" s="451"/>
      <c r="AF26" s="451"/>
      <c r="AG26" s="451"/>
      <c r="AH26" s="451"/>
      <c r="AI26" s="448" t="s">
        <v>237</v>
      </c>
      <c r="AJ26" s="449"/>
      <c r="AK26" s="449"/>
      <c r="AL26" s="449"/>
      <c r="AM26" s="449"/>
      <c r="AN26" s="449"/>
      <c r="AO26" s="449"/>
      <c r="AP26" s="449"/>
      <c r="AQ26" s="449"/>
      <c r="AR26" s="449"/>
      <c r="AS26" s="449"/>
      <c r="AT26" s="449"/>
      <c r="AU26" s="449"/>
      <c r="AV26" s="449"/>
      <c r="AW26" s="449"/>
      <c r="AX26" s="449"/>
      <c r="AY26" s="449"/>
      <c r="AZ26" s="456"/>
      <c r="BA26" s="450">
        <v>150.9</v>
      </c>
      <c r="BB26" s="451"/>
      <c r="BC26" s="451"/>
      <c r="BD26" s="451"/>
      <c r="BE26" s="451"/>
      <c r="BF26" s="451"/>
      <c r="BG26" s="451"/>
      <c r="BH26" s="451"/>
      <c r="BI26" s="451"/>
      <c r="BJ26" s="451"/>
      <c r="BK26" s="451"/>
      <c r="BL26" s="451"/>
      <c r="BM26" s="451"/>
      <c r="BN26" s="451"/>
      <c r="BO26" s="461"/>
      <c r="CF26" s="5">
        <f>SUM(CE35:CE36)</f>
        <v>0</v>
      </c>
    </row>
    <row r="27" spans="2:67" ht="19.5" customHeight="1">
      <c r="B27" s="448" t="s">
        <v>229</v>
      </c>
      <c r="C27" s="449"/>
      <c r="D27" s="449"/>
      <c r="E27" s="449"/>
      <c r="F27" s="449"/>
      <c r="G27" s="449"/>
      <c r="H27" s="449"/>
      <c r="I27" s="449"/>
      <c r="J27" s="449"/>
      <c r="K27" s="449"/>
      <c r="L27" s="449"/>
      <c r="M27" s="449"/>
      <c r="N27" s="449"/>
      <c r="O27" s="449"/>
      <c r="P27" s="449"/>
      <c r="Q27" s="449"/>
      <c r="R27" s="449"/>
      <c r="S27" s="449"/>
      <c r="T27" s="450">
        <v>319.5</v>
      </c>
      <c r="U27" s="451"/>
      <c r="V27" s="451"/>
      <c r="W27" s="451"/>
      <c r="X27" s="451"/>
      <c r="Y27" s="451"/>
      <c r="Z27" s="451"/>
      <c r="AA27" s="451"/>
      <c r="AB27" s="451"/>
      <c r="AC27" s="451"/>
      <c r="AD27" s="451"/>
      <c r="AE27" s="451"/>
      <c r="AF27" s="451"/>
      <c r="AG27" s="451"/>
      <c r="AH27" s="451"/>
      <c r="AI27" s="448" t="s">
        <v>91</v>
      </c>
      <c r="AJ27" s="449"/>
      <c r="AK27" s="449"/>
      <c r="AL27" s="449"/>
      <c r="AM27" s="449"/>
      <c r="AN27" s="449"/>
      <c r="AO27" s="449"/>
      <c r="AP27" s="449"/>
      <c r="AQ27" s="449"/>
      <c r="AR27" s="449"/>
      <c r="AS27" s="449"/>
      <c r="AT27" s="449"/>
      <c r="AU27" s="449"/>
      <c r="AV27" s="449"/>
      <c r="AW27" s="449"/>
      <c r="AX27" s="449"/>
      <c r="AY27" s="449"/>
      <c r="AZ27" s="456"/>
      <c r="BA27" s="450">
        <v>134</v>
      </c>
      <c r="BB27" s="451"/>
      <c r="BC27" s="451"/>
      <c r="BD27" s="451"/>
      <c r="BE27" s="451"/>
      <c r="BF27" s="451"/>
      <c r="BG27" s="451"/>
      <c r="BH27" s="451"/>
      <c r="BI27" s="451"/>
      <c r="BJ27" s="451"/>
      <c r="BK27" s="451"/>
      <c r="BL27" s="451"/>
      <c r="BM27" s="451"/>
      <c r="BN27" s="451"/>
      <c r="BO27" s="461"/>
    </row>
    <row r="28" spans="2:67" ht="19.5" customHeight="1">
      <c r="B28" s="448" t="s">
        <v>230</v>
      </c>
      <c r="C28" s="449"/>
      <c r="D28" s="449"/>
      <c r="E28" s="449"/>
      <c r="F28" s="449"/>
      <c r="G28" s="449"/>
      <c r="H28" s="449"/>
      <c r="I28" s="449"/>
      <c r="J28" s="449"/>
      <c r="K28" s="449"/>
      <c r="L28" s="449"/>
      <c r="M28" s="449"/>
      <c r="N28" s="449"/>
      <c r="O28" s="449"/>
      <c r="P28" s="449"/>
      <c r="Q28" s="449"/>
      <c r="R28" s="449"/>
      <c r="S28" s="449"/>
      <c r="T28" s="450">
        <v>59.5</v>
      </c>
      <c r="U28" s="451"/>
      <c r="V28" s="451"/>
      <c r="W28" s="451"/>
      <c r="X28" s="451"/>
      <c r="Y28" s="451"/>
      <c r="Z28" s="451"/>
      <c r="AA28" s="451"/>
      <c r="AB28" s="451"/>
      <c r="AC28" s="451"/>
      <c r="AD28" s="451"/>
      <c r="AE28" s="451"/>
      <c r="AF28" s="451"/>
      <c r="AG28" s="451"/>
      <c r="AH28" s="451"/>
      <c r="AI28" s="448" t="s">
        <v>92</v>
      </c>
      <c r="AJ28" s="449"/>
      <c r="AK28" s="449"/>
      <c r="AL28" s="449"/>
      <c r="AM28" s="449"/>
      <c r="AN28" s="449"/>
      <c r="AO28" s="449"/>
      <c r="AP28" s="449"/>
      <c r="AQ28" s="449"/>
      <c r="AR28" s="449"/>
      <c r="AS28" s="449"/>
      <c r="AT28" s="449"/>
      <c r="AU28" s="449"/>
      <c r="AV28" s="449"/>
      <c r="AW28" s="449"/>
      <c r="AX28" s="449"/>
      <c r="AY28" s="449"/>
      <c r="AZ28" s="456"/>
      <c r="BA28" s="450">
        <v>24</v>
      </c>
      <c r="BB28" s="451"/>
      <c r="BC28" s="451"/>
      <c r="BD28" s="451"/>
      <c r="BE28" s="451"/>
      <c r="BF28" s="451"/>
      <c r="BG28" s="451"/>
      <c r="BH28" s="451"/>
      <c r="BI28" s="451"/>
      <c r="BJ28" s="451"/>
      <c r="BK28" s="451"/>
      <c r="BL28" s="451"/>
      <c r="BM28" s="451"/>
      <c r="BN28" s="451"/>
      <c r="BO28" s="461"/>
    </row>
    <row r="29" spans="2:67" ht="19.5" customHeight="1">
      <c r="B29" s="448" t="s">
        <v>231</v>
      </c>
      <c r="C29" s="449"/>
      <c r="D29" s="449"/>
      <c r="E29" s="449"/>
      <c r="F29" s="449"/>
      <c r="G29" s="449"/>
      <c r="H29" s="449"/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50">
        <v>272.9</v>
      </c>
      <c r="U29" s="451"/>
      <c r="V29" s="451"/>
      <c r="W29" s="451"/>
      <c r="X29" s="451"/>
      <c r="Y29" s="451"/>
      <c r="Z29" s="451"/>
      <c r="AA29" s="451"/>
      <c r="AB29" s="451"/>
      <c r="AC29" s="451"/>
      <c r="AD29" s="451"/>
      <c r="AE29" s="451"/>
      <c r="AF29" s="451"/>
      <c r="AG29" s="451"/>
      <c r="AH29" s="451"/>
      <c r="AI29" s="448" t="s">
        <v>94</v>
      </c>
      <c r="AJ29" s="449"/>
      <c r="AK29" s="449"/>
      <c r="AL29" s="449"/>
      <c r="AM29" s="449"/>
      <c r="AN29" s="449"/>
      <c r="AO29" s="449"/>
      <c r="AP29" s="449"/>
      <c r="AQ29" s="449"/>
      <c r="AR29" s="449"/>
      <c r="AS29" s="449"/>
      <c r="AT29" s="449"/>
      <c r="AU29" s="449"/>
      <c r="AV29" s="449"/>
      <c r="AW29" s="449"/>
      <c r="AX29" s="449"/>
      <c r="AY29" s="449"/>
      <c r="AZ29" s="456"/>
      <c r="BA29" s="450">
        <v>123</v>
      </c>
      <c r="BB29" s="451"/>
      <c r="BC29" s="451"/>
      <c r="BD29" s="451"/>
      <c r="BE29" s="451"/>
      <c r="BF29" s="451"/>
      <c r="BG29" s="451"/>
      <c r="BH29" s="451"/>
      <c r="BI29" s="451"/>
      <c r="BJ29" s="451"/>
      <c r="BK29" s="451"/>
      <c r="BL29" s="451"/>
      <c r="BM29" s="451"/>
      <c r="BN29" s="451"/>
      <c r="BO29" s="461"/>
    </row>
    <row r="30" spans="2:94" ht="19.5" customHeight="1">
      <c r="B30" s="448" t="s">
        <v>83</v>
      </c>
      <c r="C30" s="449"/>
      <c r="D30" s="449"/>
      <c r="E30" s="449"/>
      <c r="F30" s="449"/>
      <c r="G30" s="449"/>
      <c r="H30" s="449"/>
      <c r="I30" s="449"/>
      <c r="J30" s="449"/>
      <c r="K30" s="449"/>
      <c r="L30" s="449"/>
      <c r="M30" s="449"/>
      <c r="N30" s="449"/>
      <c r="O30" s="449"/>
      <c r="P30" s="449"/>
      <c r="Q30" s="449"/>
      <c r="R30" s="449"/>
      <c r="S30" s="449"/>
      <c r="T30" s="450">
        <v>26.9</v>
      </c>
      <c r="U30" s="451"/>
      <c r="V30" s="451"/>
      <c r="W30" s="451"/>
      <c r="X30" s="451"/>
      <c r="Y30" s="451"/>
      <c r="Z30" s="451"/>
      <c r="AA30" s="451"/>
      <c r="AB30" s="451"/>
      <c r="AC30" s="451"/>
      <c r="AD30" s="451"/>
      <c r="AE30" s="451"/>
      <c r="AF30" s="451"/>
      <c r="AG30" s="451"/>
      <c r="AH30" s="451"/>
      <c r="AI30" s="448" t="s">
        <v>93</v>
      </c>
      <c r="AJ30" s="449"/>
      <c r="AK30" s="449"/>
      <c r="AL30" s="449"/>
      <c r="AM30" s="449"/>
      <c r="AN30" s="449"/>
      <c r="AO30" s="449"/>
      <c r="AP30" s="449"/>
      <c r="AQ30" s="449"/>
      <c r="AR30" s="449"/>
      <c r="AS30" s="449"/>
      <c r="AT30" s="449"/>
      <c r="AU30" s="449"/>
      <c r="AV30" s="449"/>
      <c r="AW30" s="449"/>
      <c r="AX30" s="449"/>
      <c r="AY30" s="449"/>
      <c r="AZ30" s="456"/>
      <c r="BA30" s="450">
        <v>505.1</v>
      </c>
      <c r="BB30" s="451"/>
      <c r="BC30" s="451"/>
      <c r="BD30" s="451"/>
      <c r="BE30" s="451"/>
      <c r="BF30" s="451"/>
      <c r="BG30" s="451"/>
      <c r="BH30" s="451"/>
      <c r="BI30" s="451"/>
      <c r="BJ30" s="451"/>
      <c r="BK30" s="451"/>
      <c r="BL30" s="451"/>
      <c r="BM30" s="451"/>
      <c r="BN30" s="451"/>
      <c r="BO30" s="461"/>
      <c r="CP30" s="5">
        <f>SUM(DF26)</f>
        <v>0</v>
      </c>
    </row>
    <row r="31" spans="2:91" ht="19.5" customHeight="1">
      <c r="B31" s="448" t="s">
        <v>84</v>
      </c>
      <c r="C31" s="449"/>
      <c r="D31" s="449"/>
      <c r="E31" s="449"/>
      <c r="F31" s="449"/>
      <c r="G31" s="449"/>
      <c r="H31" s="449"/>
      <c r="I31" s="449"/>
      <c r="J31" s="449"/>
      <c r="K31" s="449"/>
      <c r="L31" s="449"/>
      <c r="M31" s="449"/>
      <c r="N31" s="449"/>
      <c r="O31" s="449"/>
      <c r="P31" s="449"/>
      <c r="Q31" s="449"/>
      <c r="R31" s="449"/>
      <c r="S31" s="449"/>
      <c r="T31" s="450">
        <v>147</v>
      </c>
      <c r="U31" s="451"/>
      <c r="V31" s="451"/>
      <c r="W31" s="451"/>
      <c r="X31" s="451"/>
      <c r="Y31" s="451"/>
      <c r="Z31" s="451"/>
      <c r="AA31" s="451"/>
      <c r="AB31" s="451"/>
      <c r="AC31" s="451"/>
      <c r="AD31" s="451"/>
      <c r="AE31" s="451"/>
      <c r="AF31" s="451"/>
      <c r="AG31" s="451"/>
      <c r="AH31" s="451"/>
      <c r="AI31" s="448" t="s">
        <v>238</v>
      </c>
      <c r="AJ31" s="449"/>
      <c r="AK31" s="449"/>
      <c r="AL31" s="449"/>
      <c r="AM31" s="449"/>
      <c r="AN31" s="449"/>
      <c r="AO31" s="449"/>
      <c r="AP31" s="449"/>
      <c r="AQ31" s="449"/>
      <c r="AR31" s="449"/>
      <c r="AS31" s="449"/>
      <c r="AT31" s="449"/>
      <c r="AU31" s="449"/>
      <c r="AV31" s="449"/>
      <c r="AW31" s="449"/>
      <c r="AX31" s="449"/>
      <c r="AY31" s="449"/>
      <c r="AZ31" s="456"/>
      <c r="BA31" s="450">
        <v>200.8</v>
      </c>
      <c r="BB31" s="451"/>
      <c r="BC31" s="451"/>
      <c r="BD31" s="451"/>
      <c r="BE31" s="451"/>
      <c r="BF31" s="451"/>
      <c r="BG31" s="451"/>
      <c r="BH31" s="451"/>
      <c r="BI31" s="451"/>
      <c r="BJ31" s="451"/>
      <c r="BK31" s="451"/>
      <c r="BL31" s="451"/>
      <c r="BM31" s="451"/>
      <c r="BN31" s="451"/>
      <c r="BO31" s="461"/>
      <c r="CM31" s="272">
        <f>SUM(T22:AH40)</f>
        <v>5622.9</v>
      </c>
    </row>
    <row r="32" spans="2:67" ht="19.5" customHeight="1">
      <c r="B32" s="448" t="s">
        <v>234</v>
      </c>
      <c r="C32" s="449"/>
      <c r="D32" s="449"/>
      <c r="E32" s="449"/>
      <c r="F32" s="449"/>
      <c r="G32" s="449"/>
      <c r="H32" s="449"/>
      <c r="I32" s="449"/>
      <c r="J32" s="449"/>
      <c r="K32" s="449"/>
      <c r="L32" s="449"/>
      <c r="M32" s="449"/>
      <c r="N32" s="449"/>
      <c r="O32" s="449"/>
      <c r="P32" s="449"/>
      <c r="Q32" s="449"/>
      <c r="R32" s="449"/>
      <c r="S32" s="456"/>
      <c r="T32" s="450">
        <v>48.1</v>
      </c>
      <c r="U32" s="457"/>
      <c r="V32" s="457"/>
      <c r="W32" s="457"/>
      <c r="X32" s="457"/>
      <c r="Y32" s="457"/>
      <c r="Z32" s="457"/>
      <c r="AA32" s="457"/>
      <c r="AB32" s="457"/>
      <c r="AC32" s="457"/>
      <c r="AD32" s="457"/>
      <c r="AE32" s="457"/>
      <c r="AF32" s="457"/>
      <c r="AG32" s="457"/>
      <c r="AH32" s="458"/>
      <c r="AI32" s="448" t="s">
        <v>239</v>
      </c>
      <c r="AJ32" s="449"/>
      <c r="AK32" s="449"/>
      <c r="AL32" s="449"/>
      <c r="AM32" s="449"/>
      <c r="AN32" s="449"/>
      <c r="AO32" s="449"/>
      <c r="AP32" s="449"/>
      <c r="AQ32" s="449"/>
      <c r="AR32" s="449"/>
      <c r="AS32" s="449"/>
      <c r="AT32" s="449"/>
      <c r="AU32" s="449"/>
      <c r="AV32" s="449"/>
      <c r="AW32" s="449"/>
      <c r="AX32" s="449"/>
      <c r="AY32" s="449"/>
      <c r="AZ32" s="456"/>
      <c r="BA32" s="450">
        <v>63</v>
      </c>
      <c r="BB32" s="451"/>
      <c r="BC32" s="451"/>
      <c r="BD32" s="451"/>
      <c r="BE32" s="451"/>
      <c r="BF32" s="451"/>
      <c r="BG32" s="451"/>
      <c r="BH32" s="451"/>
      <c r="BI32" s="451"/>
      <c r="BJ32" s="451"/>
      <c r="BK32" s="451"/>
      <c r="BL32" s="451"/>
      <c r="BM32" s="451"/>
      <c r="BN32" s="451"/>
      <c r="BO32" s="461"/>
    </row>
    <row r="33" spans="2:67" ht="19.5" customHeight="1">
      <c r="B33" s="448" t="s">
        <v>131</v>
      </c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449"/>
      <c r="N33" s="449"/>
      <c r="O33" s="449"/>
      <c r="P33" s="449"/>
      <c r="Q33" s="449"/>
      <c r="R33" s="449"/>
      <c r="S33" s="449"/>
      <c r="T33" s="450">
        <v>164.4</v>
      </c>
      <c r="U33" s="451"/>
      <c r="V33" s="451"/>
      <c r="W33" s="451"/>
      <c r="X33" s="451"/>
      <c r="Y33" s="451"/>
      <c r="Z33" s="451"/>
      <c r="AA33" s="451"/>
      <c r="AB33" s="451"/>
      <c r="AC33" s="451"/>
      <c r="AD33" s="451"/>
      <c r="AE33" s="451"/>
      <c r="AF33" s="451"/>
      <c r="AG33" s="451"/>
      <c r="AH33" s="451"/>
      <c r="AI33" s="448" t="s">
        <v>95</v>
      </c>
      <c r="AJ33" s="449"/>
      <c r="AK33" s="449"/>
      <c r="AL33" s="449"/>
      <c r="AM33" s="449"/>
      <c r="AN33" s="449"/>
      <c r="AO33" s="449"/>
      <c r="AP33" s="449"/>
      <c r="AQ33" s="449"/>
      <c r="AR33" s="449"/>
      <c r="AS33" s="449"/>
      <c r="AT33" s="449"/>
      <c r="AU33" s="449"/>
      <c r="AV33" s="449"/>
      <c r="AW33" s="449"/>
      <c r="AX33" s="449"/>
      <c r="AY33" s="449"/>
      <c r="AZ33" s="456"/>
      <c r="BA33" s="450">
        <v>113.4</v>
      </c>
      <c r="BB33" s="451"/>
      <c r="BC33" s="451"/>
      <c r="BD33" s="451"/>
      <c r="BE33" s="451"/>
      <c r="BF33" s="451"/>
      <c r="BG33" s="451"/>
      <c r="BH33" s="451"/>
      <c r="BI33" s="451"/>
      <c r="BJ33" s="451"/>
      <c r="BK33" s="451"/>
      <c r="BL33" s="451"/>
      <c r="BM33" s="451"/>
      <c r="BN33" s="451"/>
      <c r="BO33" s="461"/>
    </row>
    <row r="34" spans="2:67" ht="19.5" customHeight="1">
      <c r="B34" s="448" t="s">
        <v>241</v>
      </c>
      <c r="C34" s="449"/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50">
        <v>272.7</v>
      </c>
      <c r="U34" s="451"/>
      <c r="V34" s="451"/>
      <c r="W34" s="451"/>
      <c r="X34" s="451"/>
      <c r="Y34" s="451"/>
      <c r="Z34" s="451"/>
      <c r="AA34" s="451"/>
      <c r="AB34" s="451"/>
      <c r="AC34" s="451"/>
      <c r="AD34" s="451"/>
      <c r="AE34" s="451"/>
      <c r="AF34" s="451"/>
      <c r="AG34" s="451"/>
      <c r="AH34" s="451"/>
      <c r="AI34" s="448" t="s">
        <v>182</v>
      </c>
      <c r="AJ34" s="449"/>
      <c r="AK34" s="449"/>
      <c r="AL34" s="449"/>
      <c r="AM34" s="449"/>
      <c r="AN34" s="449"/>
      <c r="AO34" s="449"/>
      <c r="AP34" s="449"/>
      <c r="AQ34" s="449"/>
      <c r="AR34" s="449"/>
      <c r="AS34" s="449"/>
      <c r="AT34" s="449"/>
      <c r="AU34" s="449"/>
      <c r="AV34" s="449"/>
      <c r="AW34" s="449"/>
      <c r="AX34" s="449"/>
      <c r="AY34" s="449"/>
      <c r="AZ34" s="449"/>
      <c r="BA34" s="450">
        <v>44.8</v>
      </c>
      <c r="BB34" s="451"/>
      <c r="BC34" s="451"/>
      <c r="BD34" s="451"/>
      <c r="BE34" s="451"/>
      <c r="BF34" s="451"/>
      <c r="BG34" s="451"/>
      <c r="BH34" s="451"/>
      <c r="BI34" s="451"/>
      <c r="BJ34" s="451"/>
      <c r="BK34" s="451"/>
      <c r="BL34" s="451"/>
      <c r="BM34" s="451"/>
      <c r="BN34" s="451"/>
      <c r="BO34" s="461"/>
    </row>
    <row r="35" spans="2:67" ht="19.5" customHeight="1">
      <c r="B35" s="448" t="s">
        <v>85</v>
      </c>
      <c r="C35" s="449"/>
      <c r="D35" s="449"/>
      <c r="E35" s="449"/>
      <c r="F35" s="449"/>
      <c r="G35" s="449"/>
      <c r="H35" s="449"/>
      <c r="I35" s="449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50">
        <v>196.6</v>
      </c>
      <c r="U35" s="451"/>
      <c r="V35" s="451"/>
      <c r="W35" s="451"/>
      <c r="X35" s="451"/>
      <c r="Y35" s="451"/>
      <c r="Z35" s="451"/>
      <c r="AA35" s="451"/>
      <c r="AB35" s="451"/>
      <c r="AC35" s="451"/>
      <c r="AD35" s="451"/>
      <c r="AE35" s="451"/>
      <c r="AF35" s="451"/>
      <c r="AG35" s="451"/>
      <c r="AH35" s="451"/>
      <c r="AI35" s="448" t="s">
        <v>508</v>
      </c>
      <c r="AJ35" s="449"/>
      <c r="AK35" s="449"/>
      <c r="AL35" s="449"/>
      <c r="AM35" s="449"/>
      <c r="AN35" s="449"/>
      <c r="AO35" s="449"/>
      <c r="AP35" s="449"/>
      <c r="AQ35" s="449"/>
      <c r="AR35" s="449"/>
      <c r="AS35" s="449"/>
      <c r="AT35" s="449"/>
      <c r="AU35" s="449"/>
      <c r="AV35" s="449"/>
      <c r="AW35" s="449"/>
      <c r="AX35" s="449"/>
      <c r="AY35" s="449"/>
      <c r="AZ35" s="456"/>
      <c r="BA35" s="450">
        <v>45.1</v>
      </c>
      <c r="BB35" s="451"/>
      <c r="BC35" s="451"/>
      <c r="BD35" s="451"/>
      <c r="BE35" s="451"/>
      <c r="BF35" s="451"/>
      <c r="BG35" s="451"/>
      <c r="BH35" s="451"/>
      <c r="BI35" s="451"/>
      <c r="BJ35" s="451"/>
      <c r="BK35" s="451"/>
      <c r="BL35" s="451"/>
      <c r="BM35" s="451"/>
      <c r="BN35" s="451"/>
      <c r="BO35" s="461"/>
    </row>
    <row r="36" spans="2:67" ht="19.5" customHeight="1">
      <c r="B36" s="448" t="s">
        <v>86</v>
      </c>
      <c r="C36" s="449"/>
      <c r="D36" s="449"/>
      <c r="E36" s="449"/>
      <c r="F36" s="449"/>
      <c r="G36" s="449"/>
      <c r="H36" s="449"/>
      <c r="I36" s="449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50">
        <v>417.3</v>
      </c>
      <c r="U36" s="451"/>
      <c r="V36" s="451"/>
      <c r="W36" s="451"/>
      <c r="X36" s="451"/>
      <c r="Y36" s="451"/>
      <c r="Z36" s="451"/>
      <c r="AA36" s="451"/>
      <c r="AB36" s="451"/>
      <c r="AC36" s="451"/>
      <c r="AD36" s="451"/>
      <c r="AE36" s="451"/>
      <c r="AF36" s="451"/>
      <c r="AG36" s="451"/>
      <c r="AH36" s="451"/>
      <c r="AI36" s="448" t="s">
        <v>509</v>
      </c>
      <c r="AJ36" s="449"/>
      <c r="AK36" s="449"/>
      <c r="AL36" s="449"/>
      <c r="AM36" s="449"/>
      <c r="AN36" s="449"/>
      <c r="AO36" s="449"/>
      <c r="AP36" s="449"/>
      <c r="AQ36" s="449"/>
      <c r="AR36" s="449"/>
      <c r="AS36" s="449"/>
      <c r="AT36" s="449"/>
      <c r="AU36" s="449"/>
      <c r="AV36" s="449"/>
      <c r="AW36" s="449"/>
      <c r="AX36" s="449"/>
      <c r="AY36" s="449"/>
      <c r="AZ36" s="449"/>
      <c r="BA36" s="450">
        <v>96.8</v>
      </c>
      <c r="BB36" s="451"/>
      <c r="BC36" s="451"/>
      <c r="BD36" s="451"/>
      <c r="BE36" s="451"/>
      <c r="BF36" s="451"/>
      <c r="BG36" s="451"/>
      <c r="BH36" s="451"/>
      <c r="BI36" s="451"/>
      <c r="BJ36" s="451"/>
      <c r="BK36" s="451"/>
      <c r="BL36" s="451"/>
      <c r="BM36" s="451"/>
      <c r="BN36" s="451"/>
      <c r="BO36" s="461"/>
    </row>
    <row r="37" spans="2:67" ht="19.5" customHeight="1">
      <c r="B37" s="448" t="s">
        <v>87</v>
      </c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50">
        <v>193.8</v>
      </c>
      <c r="U37" s="451"/>
      <c r="V37" s="451"/>
      <c r="W37" s="451"/>
      <c r="X37" s="451"/>
      <c r="Y37" s="451"/>
      <c r="Z37" s="451"/>
      <c r="AA37" s="451"/>
      <c r="AB37" s="451"/>
      <c r="AC37" s="451"/>
      <c r="AD37" s="451"/>
      <c r="AE37" s="451"/>
      <c r="AF37" s="451"/>
      <c r="AG37" s="451"/>
      <c r="AH37" s="451"/>
      <c r="AI37" s="448" t="s">
        <v>240</v>
      </c>
      <c r="AJ37" s="449"/>
      <c r="AK37" s="449"/>
      <c r="AL37" s="449"/>
      <c r="AM37" s="449"/>
      <c r="AN37" s="449"/>
      <c r="AO37" s="449"/>
      <c r="AP37" s="449"/>
      <c r="AQ37" s="449"/>
      <c r="AR37" s="449"/>
      <c r="AS37" s="449"/>
      <c r="AT37" s="449"/>
      <c r="AU37" s="449"/>
      <c r="AV37" s="449"/>
      <c r="AW37" s="449"/>
      <c r="AX37" s="449"/>
      <c r="AY37" s="449"/>
      <c r="AZ37" s="449"/>
      <c r="BA37" s="450">
        <v>22.2</v>
      </c>
      <c r="BB37" s="451"/>
      <c r="BC37" s="451"/>
      <c r="BD37" s="451"/>
      <c r="BE37" s="451"/>
      <c r="BF37" s="451"/>
      <c r="BG37" s="451"/>
      <c r="BH37" s="451"/>
      <c r="BI37" s="451"/>
      <c r="BJ37" s="451"/>
      <c r="BK37" s="451"/>
      <c r="BL37" s="451"/>
      <c r="BM37" s="451"/>
      <c r="BN37" s="451"/>
      <c r="BO37" s="461"/>
    </row>
    <row r="38" spans="2:67" ht="19.5" customHeight="1">
      <c r="B38" s="448" t="s">
        <v>88</v>
      </c>
      <c r="C38" s="449"/>
      <c r="D38" s="449"/>
      <c r="E38" s="449"/>
      <c r="F38" s="449"/>
      <c r="G38" s="449"/>
      <c r="H38" s="449"/>
      <c r="I38" s="449"/>
      <c r="J38" s="449"/>
      <c r="K38" s="449"/>
      <c r="L38" s="449"/>
      <c r="M38" s="449"/>
      <c r="N38" s="449"/>
      <c r="O38" s="449"/>
      <c r="P38" s="449"/>
      <c r="Q38" s="449"/>
      <c r="R38" s="449"/>
      <c r="S38" s="449"/>
      <c r="T38" s="450">
        <v>484.9</v>
      </c>
      <c r="U38" s="451"/>
      <c r="V38" s="451"/>
      <c r="W38" s="451"/>
      <c r="X38" s="451"/>
      <c r="Y38" s="451"/>
      <c r="Z38" s="451"/>
      <c r="AA38" s="451"/>
      <c r="AB38" s="451"/>
      <c r="AC38" s="451"/>
      <c r="AD38" s="451"/>
      <c r="AE38" s="451"/>
      <c r="AF38" s="451"/>
      <c r="AG38" s="451"/>
      <c r="AH38" s="451"/>
      <c r="AI38" s="448" t="s">
        <v>96</v>
      </c>
      <c r="AJ38" s="449"/>
      <c r="AK38" s="449"/>
      <c r="AL38" s="449"/>
      <c r="AM38" s="449"/>
      <c r="AN38" s="449"/>
      <c r="AO38" s="449"/>
      <c r="AP38" s="449"/>
      <c r="AQ38" s="449"/>
      <c r="AR38" s="449"/>
      <c r="AS38" s="449"/>
      <c r="AT38" s="449"/>
      <c r="AU38" s="449"/>
      <c r="AV38" s="449"/>
      <c r="AW38" s="449"/>
      <c r="AX38" s="449"/>
      <c r="AY38" s="449"/>
      <c r="AZ38" s="449"/>
      <c r="BA38" s="450">
        <v>1032.9</v>
      </c>
      <c r="BB38" s="451"/>
      <c r="BC38" s="451"/>
      <c r="BD38" s="451"/>
      <c r="BE38" s="451"/>
      <c r="BF38" s="451"/>
      <c r="BG38" s="451"/>
      <c r="BH38" s="451"/>
      <c r="BI38" s="451"/>
      <c r="BJ38" s="451"/>
      <c r="BK38" s="451"/>
      <c r="BL38" s="451"/>
      <c r="BM38" s="451"/>
      <c r="BN38" s="451"/>
      <c r="BO38" s="461"/>
    </row>
    <row r="39" spans="2:67" ht="19.5" customHeight="1">
      <c r="B39" s="448" t="s">
        <v>89</v>
      </c>
      <c r="C39" s="449"/>
      <c r="D39" s="449"/>
      <c r="E39" s="449"/>
      <c r="F39" s="449"/>
      <c r="G39" s="449"/>
      <c r="H39" s="449"/>
      <c r="I39" s="449"/>
      <c r="J39" s="449"/>
      <c r="K39" s="449"/>
      <c r="L39" s="449"/>
      <c r="M39" s="449"/>
      <c r="N39" s="449"/>
      <c r="O39" s="449"/>
      <c r="P39" s="449"/>
      <c r="Q39" s="449"/>
      <c r="R39" s="449"/>
      <c r="S39" s="449"/>
      <c r="T39" s="450">
        <v>412.9</v>
      </c>
      <c r="U39" s="451"/>
      <c r="V39" s="451"/>
      <c r="W39" s="451"/>
      <c r="X39" s="451"/>
      <c r="Y39" s="451"/>
      <c r="Z39" s="451"/>
      <c r="AA39" s="451"/>
      <c r="AB39" s="451"/>
      <c r="AC39" s="451"/>
      <c r="AD39" s="451"/>
      <c r="AE39" s="451"/>
      <c r="AF39" s="451"/>
      <c r="AG39" s="451"/>
      <c r="AH39" s="451"/>
      <c r="AI39" s="448" t="s">
        <v>62</v>
      </c>
      <c r="AJ39" s="449"/>
      <c r="AK39" s="449"/>
      <c r="AL39" s="449"/>
      <c r="AM39" s="449"/>
      <c r="AN39" s="449"/>
      <c r="AO39" s="449"/>
      <c r="AP39" s="449"/>
      <c r="AQ39" s="449"/>
      <c r="AR39" s="449"/>
      <c r="AS39" s="449"/>
      <c r="AT39" s="449"/>
      <c r="AU39" s="449"/>
      <c r="AV39" s="449"/>
      <c r="AW39" s="449"/>
      <c r="AX39" s="449"/>
      <c r="AY39" s="449"/>
      <c r="AZ39" s="449"/>
      <c r="BA39" s="450">
        <v>789.1</v>
      </c>
      <c r="BB39" s="451"/>
      <c r="BC39" s="451"/>
      <c r="BD39" s="451"/>
      <c r="BE39" s="451"/>
      <c r="BF39" s="451"/>
      <c r="BG39" s="451"/>
      <c r="BH39" s="451"/>
      <c r="BI39" s="451"/>
      <c r="BJ39" s="451"/>
      <c r="BK39" s="451"/>
      <c r="BL39" s="451"/>
      <c r="BM39" s="451"/>
      <c r="BN39" s="451"/>
      <c r="BO39" s="461"/>
    </row>
    <row r="40" spans="2:67" ht="19.5" customHeight="1">
      <c r="B40" s="473" t="s">
        <v>232</v>
      </c>
      <c r="C40" s="474"/>
      <c r="D40" s="474"/>
      <c r="E40" s="474"/>
      <c r="F40" s="474"/>
      <c r="G40" s="474"/>
      <c r="H40" s="474"/>
      <c r="I40" s="474"/>
      <c r="J40" s="474"/>
      <c r="K40" s="474"/>
      <c r="L40" s="474"/>
      <c r="M40" s="474"/>
      <c r="N40" s="474"/>
      <c r="O40" s="474"/>
      <c r="P40" s="474"/>
      <c r="Q40" s="474"/>
      <c r="R40" s="474"/>
      <c r="S40" s="474"/>
      <c r="T40" s="475">
        <v>8.5</v>
      </c>
      <c r="U40" s="476"/>
      <c r="V40" s="476"/>
      <c r="W40" s="476"/>
      <c r="X40" s="476"/>
      <c r="Y40" s="476"/>
      <c r="Z40" s="476"/>
      <c r="AA40" s="476"/>
      <c r="AB40" s="476"/>
      <c r="AC40" s="476"/>
      <c r="AD40" s="476"/>
      <c r="AE40" s="476"/>
      <c r="AF40" s="476"/>
      <c r="AG40" s="476"/>
      <c r="AH40" s="476"/>
      <c r="AI40" s="477" t="s">
        <v>492</v>
      </c>
      <c r="AJ40" s="478"/>
      <c r="AK40" s="478"/>
      <c r="AL40" s="478"/>
      <c r="AM40" s="478"/>
      <c r="AN40" s="478"/>
      <c r="AO40" s="478"/>
      <c r="AP40" s="478"/>
      <c r="AQ40" s="478"/>
      <c r="AR40" s="478"/>
      <c r="AS40" s="478"/>
      <c r="AT40" s="478"/>
      <c r="AU40" s="478"/>
      <c r="AV40" s="478"/>
      <c r="AW40" s="478"/>
      <c r="AX40" s="478"/>
      <c r="AY40" s="478"/>
      <c r="AZ40" s="478"/>
      <c r="BA40" s="479">
        <f>SUM(BA22:BO39,T22:AH40)</f>
        <v>9446.699999999997</v>
      </c>
      <c r="BB40" s="480"/>
      <c r="BC40" s="480"/>
      <c r="BD40" s="480"/>
      <c r="BE40" s="480"/>
      <c r="BF40" s="480"/>
      <c r="BG40" s="480"/>
      <c r="BH40" s="480"/>
      <c r="BI40" s="480"/>
      <c r="BJ40" s="480"/>
      <c r="BK40" s="480"/>
      <c r="BL40" s="480"/>
      <c r="BM40" s="480"/>
      <c r="BN40" s="480"/>
      <c r="BO40" s="481"/>
    </row>
    <row r="41" spans="2:34" ht="19.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</sheetData>
  <sheetProtection/>
  <mergeCells count="198">
    <mergeCell ref="BH6:BO6"/>
    <mergeCell ref="BH10:BO10"/>
    <mergeCell ref="AR11:AY11"/>
    <mergeCell ref="AR12:AY12"/>
    <mergeCell ref="AR9:AY9"/>
    <mergeCell ref="AR10:AY10"/>
    <mergeCell ref="AZ10:BG10"/>
    <mergeCell ref="BH9:BO9"/>
    <mergeCell ref="AZ9:BG9"/>
    <mergeCell ref="BH8:BO8"/>
    <mergeCell ref="AR4:AY4"/>
    <mergeCell ref="AR5:AY5"/>
    <mergeCell ref="AR3:BO3"/>
    <mergeCell ref="AB4:AI4"/>
    <mergeCell ref="AB5:AI5"/>
    <mergeCell ref="AJ4:AQ4"/>
    <mergeCell ref="AJ5:AQ5"/>
    <mergeCell ref="AZ4:BG4"/>
    <mergeCell ref="BH4:BO4"/>
    <mergeCell ref="BH5:BO5"/>
    <mergeCell ref="BA38:BO38"/>
    <mergeCell ref="BA39:BO39"/>
    <mergeCell ref="BA40:BO40"/>
    <mergeCell ref="T14:AA14"/>
    <mergeCell ref="AB12:AI12"/>
    <mergeCell ref="AB14:AI14"/>
    <mergeCell ref="AJ12:AQ12"/>
    <mergeCell ref="AR14:AY14"/>
    <mergeCell ref="BA37:BO37"/>
    <mergeCell ref="T36:AH36"/>
    <mergeCell ref="BH7:BO7"/>
    <mergeCell ref="AI39:AZ39"/>
    <mergeCell ref="AI40:AZ40"/>
    <mergeCell ref="B35:S35"/>
    <mergeCell ref="B36:S36"/>
    <mergeCell ref="F12:H12"/>
    <mergeCell ref="AB7:AI7"/>
    <mergeCell ref="AJ7:AQ7"/>
    <mergeCell ref="T8:AA8"/>
    <mergeCell ref="AR7:AY7"/>
    <mergeCell ref="T38:AH38"/>
    <mergeCell ref="AI37:AZ37"/>
    <mergeCell ref="AI31:AZ31"/>
    <mergeCell ref="B33:S33"/>
    <mergeCell ref="T39:AH39"/>
    <mergeCell ref="AI36:AZ36"/>
    <mergeCell ref="B31:S31"/>
    <mergeCell ref="AI38:AZ38"/>
    <mergeCell ref="B37:S37"/>
    <mergeCell ref="B38:S38"/>
    <mergeCell ref="T37:AH37"/>
    <mergeCell ref="B39:S39"/>
    <mergeCell ref="B40:S40"/>
    <mergeCell ref="T40:AH40"/>
    <mergeCell ref="B12:E12"/>
    <mergeCell ref="T33:AH33"/>
    <mergeCell ref="T35:AH35"/>
    <mergeCell ref="L12:S12"/>
    <mergeCell ref="T31:AH31"/>
    <mergeCell ref="B28:S28"/>
    <mergeCell ref="T25:AH25"/>
    <mergeCell ref="T27:AH27"/>
    <mergeCell ref="B30:S30"/>
    <mergeCell ref="AI30:AZ30"/>
    <mergeCell ref="B13:E13"/>
    <mergeCell ref="F13:H13"/>
    <mergeCell ref="I13:K13"/>
    <mergeCell ref="L13:S13"/>
    <mergeCell ref="L7:S7"/>
    <mergeCell ref="T4:AA4"/>
    <mergeCell ref="T5:AA5"/>
    <mergeCell ref="T6:AA6"/>
    <mergeCell ref="B26:S26"/>
    <mergeCell ref="T28:AH28"/>
    <mergeCell ref="B8:E8"/>
    <mergeCell ref="F8:H8"/>
    <mergeCell ref="AB10:AI10"/>
    <mergeCell ref="AB11:AI11"/>
    <mergeCell ref="AZ5:BG5"/>
    <mergeCell ref="T9:AA9"/>
    <mergeCell ref="AZ7:BG7"/>
    <mergeCell ref="AB6:AI6"/>
    <mergeCell ref="AJ6:AQ6"/>
    <mergeCell ref="AR6:AY6"/>
    <mergeCell ref="AZ8:BG8"/>
    <mergeCell ref="AJ8:AQ8"/>
    <mergeCell ref="AZ6:BG6"/>
    <mergeCell ref="AB8:AI8"/>
    <mergeCell ref="BA21:BO21"/>
    <mergeCell ref="B23:S23"/>
    <mergeCell ref="L14:S14"/>
    <mergeCell ref="B14:E14"/>
    <mergeCell ref="F14:H14"/>
    <mergeCell ref="L4:S4"/>
    <mergeCell ref="L5:S5"/>
    <mergeCell ref="L8:S8"/>
    <mergeCell ref="L9:S9"/>
    <mergeCell ref="F10:H10"/>
    <mergeCell ref="BA23:BO23"/>
    <mergeCell ref="T7:AA7"/>
    <mergeCell ref="AI27:AZ27"/>
    <mergeCell ref="AB9:AI9"/>
    <mergeCell ref="AR13:AY13"/>
    <mergeCell ref="AR8:AY8"/>
    <mergeCell ref="AJ9:AQ9"/>
    <mergeCell ref="AJ10:AQ10"/>
    <mergeCell ref="AZ14:BG14"/>
    <mergeCell ref="AI25:AZ25"/>
    <mergeCell ref="BH15:BO15"/>
    <mergeCell ref="BA25:BO25"/>
    <mergeCell ref="AI26:AZ26"/>
    <mergeCell ref="AI28:AZ28"/>
    <mergeCell ref="T21:AH21"/>
    <mergeCell ref="T11:AA11"/>
    <mergeCell ref="AJ14:AQ14"/>
    <mergeCell ref="BA24:BO24"/>
    <mergeCell ref="BH11:BO11"/>
    <mergeCell ref="AI24:AZ24"/>
    <mergeCell ref="I9:K9"/>
    <mergeCell ref="AZ11:BG11"/>
    <mergeCell ref="AJ13:AQ13"/>
    <mergeCell ref="I12:K12"/>
    <mergeCell ref="B21:S21"/>
    <mergeCell ref="AJ11:AQ11"/>
    <mergeCell ref="AZ13:BG13"/>
    <mergeCell ref="AI21:AZ21"/>
    <mergeCell ref="AZ12:BG12"/>
    <mergeCell ref="AZ15:BG15"/>
    <mergeCell ref="BA31:BO31"/>
    <mergeCell ref="AB13:AI13"/>
    <mergeCell ref="BA33:BO33"/>
    <mergeCell ref="BA28:BO28"/>
    <mergeCell ref="T30:AH30"/>
    <mergeCell ref="BA29:BO29"/>
    <mergeCell ref="BH14:BO14"/>
    <mergeCell ref="BH13:BO13"/>
    <mergeCell ref="T13:AA13"/>
    <mergeCell ref="AJ15:AQ15"/>
    <mergeCell ref="BA30:BO30"/>
    <mergeCell ref="BA27:BO27"/>
    <mergeCell ref="T26:AH26"/>
    <mergeCell ref="BA26:BO26"/>
    <mergeCell ref="T10:AA10"/>
    <mergeCell ref="L11:S11"/>
    <mergeCell ref="AR15:AY15"/>
    <mergeCell ref="T12:AA12"/>
    <mergeCell ref="AI23:AZ23"/>
    <mergeCell ref="BH12:BO12"/>
    <mergeCell ref="BA22:BO22"/>
    <mergeCell ref="T24:AH24"/>
    <mergeCell ref="BA36:BO36"/>
    <mergeCell ref="AI32:AZ32"/>
    <mergeCell ref="BA32:BO32"/>
    <mergeCell ref="AI33:AZ33"/>
    <mergeCell ref="BA34:BO34"/>
    <mergeCell ref="AI35:AZ35"/>
    <mergeCell ref="T23:AH23"/>
    <mergeCell ref="AI29:AZ29"/>
    <mergeCell ref="BA35:BO35"/>
    <mergeCell ref="AI34:AZ34"/>
    <mergeCell ref="I8:K8"/>
    <mergeCell ref="B9:E9"/>
    <mergeCell ref="F9:H9"/>
    <mergeCell ref="F11:H11"/>
    <mergeCell ref="I11:K11"/>
    <mergeCell ref="B15:E15"/>
    <mergeCell ref="F15:H15"/>
    <mergeCell ref="I15:K15"/>
    <mergeCell ref="B3:K4"/>
    <mergeCell ref="B5:K5"/>
    <mergeCell ref="L3:AQ3"/>
    <mergeCell ref="I6:K6"/>
    <mergeCell ref="B7:E7"/>
    <mergeCell ref="F7:H7"/>
    <mergeCell ref="I7:K7"/>
    <mergeCell ref="B6:E6"/>
    <mergeCell ref="F6:H6"/>
    <mergeCell ref="L6:S6"/>
    <mergeCell ref="I10:K10"/>
    <mergeCell ref="B10:E10"/>
    <mergeCell ref="B11:E11"/>
    <mergeCell ref="I14:K14"/>
    <mergeCell ref="B32:S32"/>
    <mergeCell ref="T32:AH32"/>
    <mergeCell ref="T22:AH22"/>
    <mergeCell ref="T29:AH29"/>
    <mergeCell ref="L10:S10"/>
    <mergeCell ref="B29:S29"/>
    <mergeCell ref="B34:S34"/>
    <mergeCell ref="T34:AH34"/>
    <mergeCell ref="L15:S15"/>
    <mergeCell ref="T15:AA15"/>
    <mergeCell ref="AB15:AI15"/>
    <mergeCell ref="B22:S22"/>
    <mergeCell ref="B24:S24"/>
    <mergeCell ref="B25:S25"/>
    <mergeCell ref="AI22:AZ22"/>
    <mergeCell ref="B27:S27"/>
  </mergeCells>
  <printOptions/>
  <pageMargins left="0.7874015748031497" right="0.9055118110236221" top="0.7874015748031497" bottom="0.984251968503937" header="0.5118110236220472" footer="0.3937007874015748"/>
  <pageSetup horizontalDpi="300" verticalDpi="300" orientation="portrait" paperSize="9" scale="97" r:id="rId1"/>
  <headerFooter alignWithMargins="0">
    <oddFooter>&amp;C&amp;"ＭＳ 明朝,標準"-&amp;A-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34"/>
  <sheetViews>
    <sheetView view="pageBreakPreview" zoomScale="70" zoomScaleNormal="70" zoomScaleSheetLayoutView="70" zoomScalePageLayoutView="0" workbookViewId="0" topLeftCell="A24">
      <selection activeCell="HA27" sqref="HA27"/>
    </sheetView>
  </sheetViews>
  <sheetFormatPr defaultColWidth="0.6171875" defaultRowHeight="15" customHeight="1"/>
  <cols>
    <col min="1" max="1" width="2.375" style="2" customWidth="1"/>
    <col min="2" max="2" width="0.37109375" style="2" customWidth="1"/>
    <col min="3" max="11" width="0.6171875" style="2" customWidth="1"/>
    <col min="12" max="12" width="2.25390625" style="2" customWidth="1"/>
    <col min="13" max="22" width="0.6171875" style="2" customWidth="1"/>
    <col min="23" max="23" width="2.625" style="2" customWidth="1"/>
    <col min="24" max="31" width="0.6171875" style="2" customWidth="1"/>
    <col min="32" max="32" width="1.25" style="2" customWidth="1"/>
    <col min="33" max="33" width="2.625" style="2" customWidth="1"/>
    <col min="34" max="44" width="0.6171875" style="2" customWidth="1"/>
    <col min="45" max="45" width="3.125" style="2" customWidth="1"/>
    <col min="46" max="46" width="2.00390625" style="2" customWidth="1"/>
    <col min="47" max="50" width="0.6171875" style="2" customWidth="1"/>
    <col min="51" max="51" width="3.375" style="2" customWidth="1"/>
    <col min="52" max="60" width="0.6171875" style="2" customWidth="1"/>
    <col min="61" max="64" width="2.00390625" style="2" customWidth="1"/>
    <col min="65" max="65" width="0.6171875" style="2" customWidth="1"/>
    <col min="66" max="66" width="2.75390625" style="2" customWidth="1"/>
    <col min="67" max="70" width="0.6171875" style="2" customWidth="1"/>
    <col min="71" max="71" width="0.12890625" style="2" customWidth="1"/>
    <col min="72" max="73" width="0.6171875" style="2" hidden="1" customWidth="1"/>
    <col min="74" max="74" width="0.12890625" style="2" customWidth="1"/>
    <col min="75" max="75" width="0.6171875" style="2" hidden="1" customWidth="1"/>
    <col min="76" max="89" width="0.6171875" style="2" customWidth="1"/>
    <col min="90" max="90" width="1.75390625" style="2" customWidth="1"/>
    <col min="91" max="91" width="2.125" style="2" customWidth="1"/>
    <col min="92" max="99" width="0.6171875" style="2" customWidth="1"/>
    <col min="100" max="100" width="3.75390625" style="2" customWidth="1"/>
    <col min="101" max="106" width="0.6171875" style="2" customWidth="1"/>
    <col min="107" max="107" width="2.25390625" style="2" customWidth="1"/>
    <col min="108" max="118" width="0.6171875" style="2" customWidth="1"/>
    <col min="119" max="119" width="3.00390625" style="2" customWidth="1"/>
    <col min="120" max="126" width="0.6171875" style="2" customWidth="1"/>
    <col min="127" max="127" width="0.12890625" style="2" customWidth="1"/>
    <col min="128" max="129" width="0.6171875" style="2" hidden="1" customWidth="1"/>
    <col min="130" max="130" width="0" style="2" hidden="1" customWidth="1"/>
    <col min="131" max="131" width="0.6171875" style="2" hidden="1" customWidth="1"/>
    <col min="132" max="132" width="4.00390625" style="2" customWidth="1"/>
    <col min="133" max="133" width="0.6171875" style="2" customWidth="1"/>
    <col min="134" max="16384" width="0.6171875" style="2" customWidth="1"/>
  </cols>
  <sheetData>
    <row r="1" spans="1:133" ht="22.5" customHeight="1">
      <c r="A1" s="501" t="s">
        <v>97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01"/>
      <c r="AD1" s="501"/>
      <c r="AE1" s="501"/>
      <c r="AF1" s="501"/>
      <c r="AG1" s="501"/>
      <c r="AH1" s="501"/>
      <c r="AI1" s="501"/>
      <c r="AJ1" s="501"/>
      <c r="AK1" s="501"/>
      <c r="AL1" s="501"/>
      <c r="AM1" s="501"/>
      <c r="AN1" s="501"/>
      <c r="AO1" s="501"/>
      <c r="AP1" s="501"/>
      <c r="AQ1" s="501"/>
      <c r="AR1" s="501"/>
      <c r="AS1" s="501"/>
      <c r="AT1" s="501"/>
      <c r="AU1" s="501"/>
      <c r="AV1" s="501"/>
      <c r="AW1" s="501"/>
      <c r="AX1" s="501"/>
      <c r="AY1" s="501"/>
      <c r="AZ1" s="501"/>
      <c r="BA1" s="501"/>
      <c r="BB1" s="501"/>
      <c r="BC1" s="501"/>
      <c r="BD1" s="501"/>
      <c r="BE1" s="501"/>
      <c r="BF1" s="501"/>
      <c r="BG1" s="501"/>
      <c r="BH1" s="501"/>
      <c r="BI1" s="501"/>
      <c r="BJ1" s="501"/>
      <c r="BK1" s="501"/>
      <c r="BL1" s="501"/>
      <c r="BM1" s="501"/>
      <c r="BN1" s="501"/>
      <c r="BO1" s="501"/>
      <c r="BP1" s="501"/>
      <c r="BQ1" s="501"/>
      <c r="BR1" s="501"/>
      <c r="BS1" s="501"/>
      <c r="BT1" s="501"/>
      <c r="BU1" s="501"/>
      <c r="BV1" s="501"/>
      <c r="BW1" s="501"/>
      <c r="BX1" s="501"/>
      <c r="BY1" s="501"/>
      <c r="BZ1" s="501"/>
      <c r="CA1" s="501"/>
      <c r="CB1" s="501"/>
      <c r="CC1" s="501"/>
      <c r="CD1" s="501"/>
      <c r="CE1" s="501"/>
      <c r="CF1" s="501"/>
      <c r="CG1" s="501"/>
      <c r="CH1" s="501"/>
      <c r="CI1" s="501"/>
      <c r="CJ1" s="501"/>
      <c r="CK1" s="501"/>
      <c r="CL1" s="501"/>
      <c r="CM1" s="501"/>
      <c r="CN1" s="501"/>
      <c r="CO1" s="501"/>
      <c r="CP1" s="501"/>
      <c r="CQ1" s="501"/>
      <c r="CR1" s="501"/>
      <c r="CS1" s="501"/>
      <c r="CT1" s="501"/>
      <c r="CU1" s="501"/>
      <c r="CV1" s="501"/>
      <c r="CW1" s="501"/>
      <c r="CX1" s="501"/>
      <c r="CY1" s="501"/>
      <c r="CZ1" s="501"/>
      <c r="DA1" s="501"/>
      <c r="DB1" s="501"/>
      <c r="DC1" s="501"/>
      <c r="DD1" s="501"/>
      <c r="DE1" s="501"/>
      <c r="DF1" s="501"/>
      <c r="DG1" s="501"/>
      <c r="DH1" s="501"/>
      <c r="DI1" s="501"/>
      <c r="DJ1" s="501"/>
      <c r="DK1" s="501"/>
      <c r="DL1" s="501"/>
      <c r="DM1" s="501"/>
      <c r="DN1" s="501"/>
      <c r="DO1" s="501"/>
      <c r="DP1" s="501"/>
      <c r="DQ1" s="501"/>
      <c r="DR1" s="501"/>
      <c r="DS1" s="501"/>
      <c r="DT1" s="501"/>
      <c r="DU1" s="501"/>
      <c r="DV1" s="501"/>
      <c r="DW1" s="501"/>
      <c r="DX1" s="501"/>
      <c r="DY1" s="501"/>
      <c r="DZ1" s="501"/>
      <c r="EA1" s="501"/>
      <c r="EB1" s="501"/>
      <c r="EC1" s="501"/>
    </row>
    <row r="3" spans="1:38" ht="22.5" customHeight="1">
      <c r="A3" s="1" t="s">
        <v>98</v>
      </c>
      <c r="AJ3" s="4"/>
      <c r="AK3" s="4"/>
      <c r="AL3" s="4"/>
    </row>
    <row r="4" spans="2:133" ht="1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Z4" s="4"/>
      <c r="BA4" s="4"/>
      <c r="EC4" s="26" t="s">
        <v>270</v>
      </c>
    </row>
    <row r="5" spans="2:138" ht="29.25" customHeight="1">
      <c r="B5" s="510" t="s">
        <v>99</v>
      </c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  <c r="Q5" s="512"/>
      <c r="R5" s="510" t="s">
        <v>18</v>
      </c>
      <c r="S5" s="511"/>
      <c r="T5" s="511"/>
      <c r="U5" s="511"/>
      <c r="V5" s="511"/>
      <c r="W5" s="511"/>
      <c r="X5" s="511"/>
      <c r="Y5" s="511"/>
      <c r="Z5" s="511"/>
      <c r="AA5" s="511"/>
      <c r="AB5" s="511"/>
      <c r="AC5" s="511"/>
      <c r="AD5" s="511"/>
      <c r="AE5" s="511"/>
      <c r="AF5" s="511"/>
      <c r="AG5" s="511"/>
      <c r="AH5" s="511"/>
      <c r="AI5" s="511"/>
      <c r="AJ5" s="511"/>
      <c r="AK5" s="511"/>
      <c r="AL5" s="511"/>
      <c r="AM5" s="511"/>
      <c r="AN5" s="511"/>
      <c r="AO5" s="511"/>
      <c r="AP5" s="511"/>
      <c r="AQ5" s="511"/>
      <c r="AR5" s="511"/>
      <c r="AS5" s="511"/>
      <c r="AT5" s="511"/>
      <c r="AU5" s="510" t="s">
        <v>104</v>
      </c>
      <c r="AV5" s="511"/>
      <c r="AW5" s="511"/>
      <c r="AX5" s="511"/>
      <c r="AY5" s="511"/>
      <c r="AZ5" s="511"/>
      <c r="BA5" s="511"/>
      <c r="BB5" s="511"/>
      <c r="BC5" s="511"/>
      <c r="BD5" s="511"/>
      <c r="BE5" s="511"/>
      <c r="BF5" s="511"/>
      <c r="BG5" s="511"/>
      <c r="BH5" s="511"/>
      <c r="BI5" s="511"/>
      <c r="BJ5" s="511"/>
      <c r="BK5" s="511"/>
      <c r="BL5" s="511"/>
      <c r="BM5" s="511"/>
      <c r="BN5" s="511"/>
      <c r="BO5" s="511"/>
      <c r="BP5" s="511"/>
      <c r="BQ5" s="511"/>
      <c r="BR5" s="511"/>
      <c r="BS5" s="511"/>
      <c r="BT5" s="511"/>
      <c r="BU5" s="511"/>
      <c r="BV5" s="511"/>
      <c r="BW5" s="511"/>
      <c r="BX5" s="510" t="s">
        <v>105</v>
      </c>
      <c r="BY5" s="511"/>
      <c r="BZ5" s="511"/>
      <c r="CA5" s="511"/>
      <c r="CB5" s="511"/>
      <c r="CC5" s="511"/>
      <c r="CD5" s="511"/>
      <c r="CE5" s="511"/>
      <c r="CF5" s="511"/>
      <c r="CG5" s="511"/>
      <c r="CH5" s="511"/>
      <c r="CI5" s="511"/>
      <c r="CJ5" s="511"/>
      <c r="CK5" s="511"/>
      <c r="CL5" s="511"/>
      <c r="CM5" s="511"/>
      <c r="CN5" s="511"/>
      <c r="CO5" s="511"/>
      <c r="CP5" s="511"/>
      <c r="CQ5" s="511"/>
      <c r="CR5" s="511"/>
      <c r="CS5" s="511"/>
      <c r="CT5" s="511"/>
      <c r="CU5" s="511"/>
      <c r="CV5" s="511"/>
      <c r="CW5" s="511"/>
      <c r="CX5" s="511"/>
      <c r="CY5" s="511"/>
      <c r="CZ5" s="511"/>
      <c r="DA5" s="510" t="s">
        <v>106</v>
      </c>
      <c r="DB5" s="511"/>
      <c r="DC5" s="511"/>
      <c r="DD5" s="511"/>
      <c r="DE5" s="511"/>
      <c r="DF5" s="511"/>
      <c r="DG5" s="511"/>
      <c r="DH5" s="511"/>
      <c r="DI5" s="511"/>
      <c r="DJ5" s="511"/>
      <c r="DK5" s="511"/>
      <c r="DL5" s="511"/>
      <c r="DM5" s="511"/>
      <c r="DN5" s="511"/>
      <c r="DO5" s="511"/>
      <c r="DP5" s="511"/>
      <c r="DQ5" s="511"/>
      <c r="DR5" s="511"/>
      <c r="DS5" s="511"/>
      <c r="DT5" s="511"/>
      <c r="DU5" s="511"/>
      <c r="DV5" s="511"/>
      <c r="DW5" s="511"/>
      <c r="DX5" s="511"/>
      <c r="DY5" s="511"/>
      <c r="DZ5" s="511"/>
      <c r="EA5" s="511"/>
      <c r="EB5" s="511"/>
      <c r="EC5" s="512"/>
      <c r="ED5" s="21"/>
      <c r="EE5" s="21"/>
      <c r="EF5" s="21"/>
      <c r="EG5" s="21"/>
      <c r="EH5" s="21"/>
    </row>
    <row r="6" spans="2:133" ht="29.25" customHeight="1">
      <c r="B6" s="518"/>
      <c r="C6" s="519"/>
      <c r="D6" s="519"/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519"/>
      <c r="Q6" s="520"/>
      <c r="R6" s="513" t="s">
        <v>100</v>
      </c>
      <c r="S6" s="514"/>
      <c r="T6" s="514"/>
      <c r="U6" s="514"/>
      <c r="V6" s="514"/>
      <c r="W6" s="514"/>
      <c r="X6" s="515"/>
      <c r="Y6" s="504" t="s">
        <v>101</v>
      </c>
      <c r="Z6" s="505"/>
      <c r="AA6" s="505"/>
      <c r="AB6" s="505"/>
      <c r="AC6" s="505"/>
      <c r="AD6" s="505"/>
      <c r="AE6" s="505"/>
      <c r="AF6" s="505"/>
      <c r="AG6" s="505"/>
      <c r="AH6" s="504" t="s">
        <v>354</v>
      </c>
      <c r="AI6" s="505"/>
      <c r="AJ6" s="505"/>
      <c r="AK6" s="505"/>
      <c r="AL6" s="505"/>
      <c r="AM6" s="505"/>
      <c r="AN6" s="505"/>
      <c r="AO6" s="505"/>
      <c r="AP6" s="505"/>
      <c r="AQ6" s="505"/>
      <c r="AR6" s="505"/>
      <c r="AS6" s="505"/>
      <c r="AT6" s="505"/>
      <c r="AU6" s="513" t="s">
        <v>100</v>
      </c>
      <c r="AV6" s="514"/>
      <c r="AW6" s="514"/>
      <c r="AX6" s="514"/>
      <c r="AY6" s="514"/>
      <c r="AZ6" s="514"/>
      <c r="BA6" s="514"/>
      <c r="BB6" s="504" t="s">
        <v>101</v>
      </c>
      <c r="BC6" s="505"/>
      <c r="BD6" s="505"/>
      <c r="BE6" s="505"/>
      <c r="BF6" s="505"/>
      <c r="BG6" s="505"/>
      <c r="BH6" s="505"/>
      <c r="BI6" s="505"/>
      <c r="BJ6" s="509"/>
      <c r="BK6" s="505" t="s">
        <v>354</v>
      </c>
      <c r="BL6" s="505"/>
      <c r="BM6" s="505"/>
      <c r="BN6" s="505"/>
      <c r="BO6" s="505"/>
      <c r="BP6" s="505"/>
      <c r="BQ6" s="505"/>
      <c r="BR6" s="505"/>
      <c r="BS6" s="505"/>
      <c r="BT6" s="505"/>
      <c r="BU6" s="505"/>
      <c r="BV6" s="505"/>
      <c r="BW6" s="505"/>
      <c r="BX6" s="513" t="s">
        <v>100</v>
      </c>
      <c r="BY6" s="514"/>
      <c r="BZ6" s="514"/>
      <c r="CA6" s="514"/>
      <c r="CB6" s="514"/>
      <c r="CC6" s="514"/>
      <c r="CD6" s="514"/>
      <c r="CE6" s="504" t="s">
        <v>101</v>
      </c>
      <c r="CF6" s="505"/>
      <c r="CG6" s="505"/>
      <c r="CH6" s="505"/>
      <c r="CI6" s="505"/>
      <c r="CJ6" s="505"/>
      <c r="CK6" s="505"/>
      <c r="CL6" s="505"/>
      <c r="CM6" s="509"/>
      <c r="CN6" s="504" t="s">
        <v>354</v>
      </c>
      <c r="CO6" s="505"/>
      <c r="CP6" s="505"/>
      <c r="CQ6" s="505"/>
      <c r="CR6" s="505"/>
      <c r="CS6" s="505"/>
      <c r="CT6" s="505"/>
      <c r="CU6" s="505"/>
      <c r="CV6" s="505"/>
      <c r="CW6" s="505"/>
      <c r="CX6" s="505"/>
      <c r="CY6" s="505"/>
      <c r="CZ6" s="505"/>
      <c r="DA6" s="513" t="s">
        <v>100</v>
      </c>
      <c r="DB6" s="514"/>
      <c r="DC6" s="514"/>
      <c r="DD6" s="514"/>
      <c r="DE6" s="514"/>
      <c r="DF6" s="514"/>
      <c r="DG6" s="514"/>
      <c r="DH6" s="504" t="s">
        <v>101</v>
      </c>
      <c r="DI6" s="505"/>
      <c r="DJ6" s="505"/>
      <c r="DK6" s="505"/>
      <c r="DL6" s="505"/>
      <c r="DM6" s="505"/>
      <c r="DN6" s="505"/>
      <c r="DO6" s="505"/>
      <c r="DP6" s="509"/>
      <c r="DQ6" s="504" t="s">
        <v>354</v>
      </c>
      <c r="DR6" s="505"/>
      <c r="DS6" s="505"/>
      <c r="DT6" s="505"/>
      <c r="DU6" s="505"/>
      <c r="DV6" s="505"/>
      <c r="DW6" s="505"/>
      <c r="DX6" s="505"/>
      <c r="DY6" s="505"/>
      <c r="DZ6" s="505"/>
      <c r="EA6" s="505"/>
      <c r="EB6" s="505"/>
      <c r="EC6" s="506"/>
    </row>
    <row r="7" spans="2:133" ht="22.5" customHeight="1">
      <c r="B7" s="491" t="s">
        <v>242</v>
      </c>
      <c r="C7" s="492"/>
      <c r="D7" s="492"/>
      <c r="E7" s="492"/>
      <c r="F7" s="492"/>
      <c r="G7" s="492"/>
      <c r="H7" s="492" t="s">
        <v>253</v>
      </c>
      <c r="I7" s="492"/>
      <c r="J7" s="492"/>
      <c r="K7" s="492"/>
      <c r="L7" s="492"/>
      <c r="M7" s="492" t="s">
        <v>256</v>
      </c>
      <c r="N7" s="492"/>
      <c r="O7" s="492"/>
      <c r="P7" s="492"/>
      <c r="Q7" s="493"/>
      <c r="R7" s="487">
        <f aca="true" t="shared" si="0" ref="R7:R17">SUM(AU7,BX7,DA7)</f>
        <v>618</v>
      </c>
      <c r="S7" s="488"/>
      <c r="T7" s="488"/>
      <c r="U7" s="488"/>
      <c r="V7" s="488"/>
      <c r="W7" s="488"/>
      <c r="X7" s="488"/>
      <c r="Y7" s="489">
        <f aca="true" t="shared" si="1" ref="Y7:Y17">SUM(BB7,CE7,DH7)</f>
        <v>2997</v>
      </c>
      <c r="Z7" s="486"/>
      <c r="AA7" s="486"/>
      <c r="AB7" s="486"/>
      <c r="AC7" s="486"/>
      <c r="AD7" s="486"/>
      <c r="AE7" s="486"/>
      <c r="AF7" s="486"/>
      <c r="AG7" s="486"/>
      <c r="AH7" s="489">
        <v>71714</v>
      </c>
      <c r="AI7" s="486"/>
      <c r="AJ7" s="486"/>
      <c r="AK7" s="486"/>
      <c r="AL7" s="486"/>
      <c r="AM7" s="486"/>
      <c r="AN7" s="486"/>
      <c r="AO7" s="486"/>
      <c r="AP7" s="486"/>
      <c r="AQ7" s="486"/>
      <c r="AR7" s="486"/>
      <c r="AS7" s="486"/>
      <c r="AT7" s="486"/>
      <c r="AU7" s="487">
        <v>109</v>
      </c>
      <c r="AV7" s="488"/>
      <c r="AW7" s="488"/>
      <c r="AX7" s="488"/>
      <c r="AY7" s="488"/>
      <c r="AZ7" s="488"/>
      <c r="BA7" s="488"/>
      <c r="BB7" s="489">
        <v>765</v>
      </c>
      <c r="BC7" s="486"/>
      <c r="BD7" s="486"/>
      <c r="BE7" s="486"/>
      <c r="BF7" s="486"/>
      <c r="BG7" s="486"/>
      <c r="BH7" s="486"/>
      <c r="BI7" s="486"/>
      <c r="BJ7" s="490"/>
      <c r="BK7" s="486">
        <v>35767</v>
      </c>
      <c r="BL7" s="486"/>
      <c r="BM7" s="486"/>
      <c r="BN7" s="486"/>
      <c r="BO7" s="486"/>
      <c r="BP7" s="486"/>
      <c r="BQ7" s="486"/>
      <c r="BR7" s="486"/>
      <c r="BS7" s="486"/>
      <c r="BT7" s="486"/>
      <c r="BU7" s="486"/>
      <c r="BV7" s="486"/>
      <c r="BW7" s="486"/>
      <c r="BX7" s="487">
        <v>509</v>
      </c>
      <c r="BY7" s="488"/>
      <c r="BZ7" s="488"/>
      <c r="CA7" s="488"/>
      <c r="CB7" s="488"/>
      <c r="CC7" s="488"/>
      <c r="CD7" s="488"/>
      <c r="CE7" s="489">
        <v>2232</v>
      </c>
      <c r="CF7" s="486"/>
      <c r="CG7" s="486"/>
      <c r="CH7" s="486"/>
      <c r="CI7" s="486"/>
      <c r="CJ7" s="486"/>
      <c r="CK7" s="486"/>
      <c r="CL7" s="486"/>
      <c r="CM7" s="490"/>
      <c r="CN7" s="489">
        <v>35946</v>
      </c>
      <c r="CO7" s="486"/>
      <c r="CP7" s="486"/>
      <c r="CQ7" s="486"/>
      <c r="CR7" s="486"/>
      <c r="CS7" s="486"/>
      <c r="CT7" s="486"/>
      <c r="CU7" s="486"/>
      <c r="CV7" s="486"/>
      <c r="CW7" s="486"/>
      <c r="CX7" s="486"/>
      <c r="CY7" s="486"/>
      <c r="CZ7" s="486"/>
      <c r="DA7" s="487" t="s">
        <v>178</v>
      </c>
      <c r="DB7" s="488"/>
      <c r="DC7" s="488"/>
      <c r="DD7" s="488"/>
      <c r="DE7" s="488"/>
      <c r="DF7" s="488"/>
      <c r="DG7" s="488"/>
      <c r="DH7" s="489" t="s">
        <v>178</v>
      </c>
      <c r="DI7" s="486"/>
      <c r="DJ7" s="486"/>
      <c r="DK7" s="486"/>
      <c r="DL7" s="486"/>
      <c r="DM7" s="486"/>
      <c r="DN7" s="486"/>
      <c r="DO7" s="486"/>
      <c r="DP7" s="490"/>
      <c r="DQ7" s="486" t="s">
        <v>178</v>
      </c>
      <c r="DR7" s="486"/>
      <c r="DS7" s="486"/>
      <c r="DT7" s="486"/>
      <c r="DU7" s="486"/>
      <c r="DV7" s="486"/>
      <c r="DW7" s="486"/>
      <c r="DX7" s="486"/>
      <c r="DY7" s="486"/>
      <c r="DZ7" s="486"/>
      <c r="EA7" s="486"/>
      <c r="EB7" s="486"/>
      <c r="EC7" s="498"/>
    </row>
    <row r="8" spans="2:133" ht="22.5" customHeight="1">
      <c r="B8" s="491" t="s">
        <v>243</v>
      </c>
      <c r="C8" s="492"/>
      <c r="D8" s="492"/>
      <c r="E8" s="492"/>
      <c r="F8" s="492"/>
      <c r="G8" s="492"/>
      <c r="H8" s="492" t="s">
        <v>254</v>
      </c>
      <c r="I8" s="492"/>
      <c r="J8" s="492"/>
      <c r="K8" s="492"/>
      <c r="L8" s="492"/>
      <c r="M8" s="492" t="s">
        <v>256</v>
      </c>
      <c r="N8" s="492"/>
      <c r="O8" s="492"/>
      <c r="P8" s="492"/>
      <c r="Q8" s="493"/>
      <c r="R8" s="487">
        <f t="shared" si="0"/>
        <v>123</v>
      </c>
      <c r="S8" s="488"/>
      <c r="T8" s="488"/>
      <c r="U8" s="488"/>
      <c r="V8" s="488"/>
      <c r="W8" s="488"/>
      <c r="X8" s="488"/>
      <c r="Y8" s="489">
        <f t="shared" si="1"/>
        <v>717</v>
      </c>
      <c r="Z8" s="486"/>
      <c r="AA8" s="486"/>
      <c r="AB8" s="486"/>
      <c r="AC8" s="486"/>
      <c r="AD8" s="486"/>
      <c r="AE8" s="486"/>
      <c r="AF8" s="486"/>
      <c r="AG8" s="486"/>
      <c r="AH8" s="489">
        <f aca="true" t="shared" si="2" ref="AH8:AH17">SUM(BK8,CN8,DQ8)</f>
        <v>3330</v>
      </c>
      <c r="AI8" s="486"/>
      <c r="AJ8" s="486"/>
      <c r="AK8" s="486"/>
      <c r="AL8" s="486"/>
      <c r="AM8" s="486"/>
      <c r="AN8" s="486"/>
      <c r="AO8" s="486"/>
      <c r="AP8" s="486"/>
      <c r="AQ8" s="486"/>
      <c r="AR8" s="486"/>
      <c r="AS8" s="486"/>
      <c r="AT8" s="486"/>
      <c r="AU8" s="487" t="s">
        <v>178</v>
      </c>
      <c r="AV8" s="488"/>
      <c r="AW8" s="488"/>
      <c r="AX8" s="488"/>
      <c r="AY8" s="488"/>
      <c r="AZ8" s="488"/>
      <c r="BA8" s="488"/>
      <c r="BB8" s="489" t="s">
        <v>178</v>
      </c>
      <c r="BC8" s="486"/>
      <c r="BD8" s="486"/>
      <c r="BE8" s="486"/>
      <c r="BF8" s="486"/>
      <c r="BG8" s="486"/>
      <c r="BH8" s="486"/>
      <c r="BI8" s="486"/>
      <c r="BJ8" s="490"/>
      <c r="BK8" s="486" t="s">
        <v>178</v>
      </c>
      <c r="BL8" s="486"/>
      <c r="BM8" s="486"/>
      <c r="BN8" s="486"/>
      <c r="BO8" s="486"/>
      <c r="BP8" s="486"/>
      <c r="BQ8" s="486"/>
      <c r="BR8" s="486"/>
      <c r="BS8" s="486"/>
      <c r="BT8" s="486"/>
      <c r="BU8" s="486"/>
      <c r="BV8" s="486"/>
      <c r="BW8" s="486"/>
      <c r="BX8" s="487" t="s">
        <v>257</v>
      </c>
      <c r="BY8" s="488"/>
      <c r="BZ8" s="488"/>
      <c r="CA8" s="488"/>
      <c r="CB8" s="488"/>
      <c r="CC8" s="488"/>
      <c r="CD8" s="488"/>
      <c r="CE8" s="489" t="s">
        <v>257</v>
      </c>
      <c r="CF8" s="486"/>
      <c r="CG8" s="486"/>
      <c r="CH8" s="486"/>
      <c r="CI8" s="486"/>
      <c r="CJ8" s="486"/>
      <c r="CK8" s="486"/>
      <c r="CL8" s="486"/>
      <c r="CM8" s="490"/>
      <c r="CN8" s="489" t="s">
        <v>257</v>
      </c>
      <c r="CO8" s="486"/>
      <c r="CP8" s="486"/>
      <c r="CQ8" s="486"/>
      <c r="CR8" s="486"/>
      <c r="CS8" s="486"/>
      <c r="CT8" s="486"/>
      <c r="CU8" s="486"/>
      <c r="CV8" s="486"/>
      <c r="CW8" s="486"/>
      <c r="CX8" s="486"/>
      <c r="CY8" s="486"/>
      <c r="CZ8" s="486"/>
      <c r="DA8" s="487">
        <v>123</v>
      </c>
      <c r="DB8" s="488"/>
      <c r="DC8" s="488"/>
      <c r="DD8" s="488"/>
      <c r="DE8" s="488"/>
      <c r="DF8" s="488"/>
      <c r="DG8" s="488"/>
      <c r="DH8" s="489">
        <v>717</v>
      </c>
      <c r="DI8" s="486"/>
      <c r="DJ8" s="486"/>
      <c r="DK8" s="486"/>
      <c r="DL8" s="486"/>
      <c r="DM8" s="486"/>
      <c r="DN8" s="486"/>
      <c r="DO8" s="486"/>
      <c r="DP8" s="490"/>
      <c r="DQ8" s="486">
        <v>3330</v>
      </c>
      <c r="DR8" s="486"/>
      <c r="DS8" s="486"/>
      <c r="DT8" s="486"/>
      <c r="DU8" s="486"/>
      <c r="DV8" s="486"/>
      <c r="DW8" s="486"/>
      <c r="DX8" s="486"/>
      <c r="DY8" s="486"/>
      <c r="DZ8" s="486"/>
      <c r="EA8" s="486"/>
      <c r="EB8" s="486"/>
      <c r="EC8" s="498"/>
    </row>
    <row r="9" spans="2:133" ht="22.5" customHeight="1">
      <c r="B9" s="491" t="s">
        <v>244</v>
      </c>
      <c r="C9" s="492"/>
      <c r="D9" s="492"/>
      <c r="E9" s="492"/>
      <c r="F9" s="492"/>
      <c r="G9" s="492"/>
      <c r="H9" s="492" t="s">
        <v>247</v>
      </c>
      <c r="I9" s="492"/>
      <c r="J9" s="492"/>
      <c r="K9" s="492"/>
      <c r="L9" s="492"/>
      <c r="M9" s="492" t="s">
        <v>256</v>
      </c>
      <c r="N9" s="492"/>
      <c r="O9" s="492"/>
      <c r="P9" s="492"/>
      <c r="Q9" s="493"/>
      <c r="R9" s="487">
        <f t="shared" si="0"/>
        <v>608</v>
      </c>
      <c r="S9" s="488"/>
      <c r="T9" s="488"/>
      <c r="U9" s="488"/>
      <c r="V9" s="488"/>
      <c r="W9" s="488"/>
      <c r="X9" s="488"/>
      <c r="Y9" s="489">
        <f t="shared" si="1"/>
        <v>3410</v>
      </c>
      <c r="Z9" s="486"/>
      <c r="AA9" s="486"/>
      <c r="AB9" s="486"/>
      <c r="AC9" s="486"/>
      <c r="AD9" s="486"/>
      <c r="AE9" s="486"/>
      <c r="AF9" s="486"/>
      <c r="AG9" s="486"/>
      <c r="AH9" s="489">
        <f t="shared" si="2"/>
        <v>88863</v>
      </c>
      <c r="AI9" s="486"/>
      <c r="AJ9" s="486"/>
      <c r="AK9" s="486"/>
      <c r="AL9" s="486"/>
      <c r="AM9" s="486"/>
      <c r="AN9" s="486"/>
      <c r="AO9" s="486"/>
      <c r="AP9" s="486"/>
      <c r="AQ9" s="486"/>
      <c r="AR9" s="486"/>
      <c r="AS9" s="486"/>
      <c r="AT9" s="486"/>
      <c r="AU9" s="487">
        <v>111</v>
      </c>
      <c r="AV9" s="488"/>
      <c r="AW9" s="488"/>
      <c r="AX9" s="488"/>
      <c r="AY9" s="488"/>
      <c r="AZ9" s="488"/>
      <c r="BA9" s="488"/>
      <c r="BB9" s="489">
        <v>955</v>
      </c>
      <c r="BC9" s="486"/>
      <c r="BD9" s="486"/>
      <c r="BE9" s="486"/>
      <c r="BF9" s="486"/>
      <c r="BG9" s="486"/>
      <c r="BH9" s="486"/>
      <c r="BI9" s="486"/>
      <c r="BJ9" s="490"/>
      <c r="BK9" s="486">
        <v>48335</v>
      </c>
      <c r="BL9" s="486"/>
      <c r="BM9" s="486"/>
      <c r="BN9" s="486"/>
      <c r="BO9" s="486"/>
      <c r="BP9" s="486"/>
      <c r="BQ9" s="486"/>
      <c r="BR9" s="486"/>
      <c r="BS9" s="486"/>
      <c r="BT9" s="486"/>
      <c r="BU9" s="486"/>
      <c r="BV9" s="486"/>
      <c r="BW9" s="486"/>
      <c r="BX9" s="487">
        <v>497</v>
      </c>
      <c r="BY9" s="488"/>
      <c r="BZ9" s="488"/>
      <c r="CA9" s="488"/>
      <c r="CB9" s="488"/>
      <c r="CC9" s="488"/>
      <c r="CD9" s="488"/>
      <c r="CE9" s="489">
        <v>2455</v>
      </c>
      <c r="CF9" s="486"/>
      <c r="CG9" s="486"/>
      <c r="CH9" s="486"/>
      <c r="CI9" s="486"/>
      <c r="CJ9" s="486"/>
      <c r="CK9" s="486"/>
      <c r="CL9" s="486"/>
      <c r="CM9" s="490"/>
      <c r="CN9" s="489">
        <v>40528</v>
      </c>
      <c r="CO9" s="486"/>
      <c r="CP9" s="486"/>
      <c r="CQ9" s="486"/>
      <c r="CR9" s="486"/>
      <c r="CS9" s="486"/>
      <c r="CT9" s="486"/>
      <c r="CU9" s="486"/>
      <c r="CV9" s="486"/>
      <c r="CW9" s="486"/>
      <c r="CX9" s="486"/>
      <c r="CY9" s="486"/>
      <c r="CZ9" s="486"/>
      <c r="DA9" s="487" t="s">
        <v>178</v>
      </c>
      <c r="DB9" s="488"/>
      <c r="DC9" s="488"/>
      <c r="DD9" s="488"/>
      <c r="DE9" s="488"/>
      <c r="DF9" s="488"/>
      <c r="DG9" s="488"/>
      <c r="DH9" s="489" t="s">
        <v>178</v>
      </c>
      <c r="DI9" s="486"/>
      <c r="DJ9" s="486"/>
      <c r="DK9" s="486"/>
      <c r="DL9" s="486"/>
      <c r="DM9" s="486"/>
      <c r="DN9" s="486"/>
      <c r="DO9" s="486"/>
      <c r="DP9" s="490"/>
      <c r="DQ9" s="486" t="s">
        <v>178</v>
      </c>
      <c r="DR9" s="486"/>
      <c r="DS9" s="486"/>
      <c r="DT9" s="486"/>
      <c r="DU9" s="486"/>
      <c r="DV9" s="486"/>
      <c r="DW9" s="486"/>
      <c r="DX9" s="486"/>
      <c r="DY9" s="486"/>
      <c r="DZ9" s="486"/>
      <c r="EA9" s="486"/>
      <c r="EB9" s="486"/>
      <c r="EC9" s="498"/>
    </row>
    <row r="10" spans="2:133" ht="22.5" customHeight="1">
      <c r="B10" s="491" t="s">
        <v>102</v>
      </c>
      <c r="C10" s="492"/>
      <c r="D10" s="492"/>
      <c r="E10" s="492"/>
      <c r="F10" s="492"/>
      <c r="G10" s="492"/>
      <c r="H10" s="492" t="s">
        <v>254</v>
      </c>
      <c r="I10" s="492"/>
      <c r="J10" s="492"/>
      <c r="K10" s="492"/>
      <c r="L10" s="492"/>
      <c r="M10" s="492" t="s">
        <v>256</v>
      </c>
      <c r="N10" s="492"/>
      <c r="O10" s="492"/>
      <c r="P10" s="492"/>
      <c r="Q10" s="493"/>
      <c r="R10" s="487">
        <f t="shared" si="0"/>
        <v>123</v>
      </c>
      <c r="S10" s="488"/>
      <c r="T10" s="488"/>
      <c r="U10" s="488"/>
      <c r="V10" s="488"/>
      <c r="W10" s="488"/>
      <c r="X10" s="488"/>
      <c r="Y10" s="489">
        <f t="shared" si="1"/>
        <v>960</v>
      </c>
      <c r="Z10" s="486"/>
      <c r="AA10" s="486"/>
      <c r="AB10" s="486"/>
      <c r="AC10" s="486"/>
      <c r="AD10" s="486"/>
      <c r="AE10" s="486"/>
      <c r="AF10" s="486"/>
      <c r="AG10" s="486"/>
      <c r="AH10" s="489">
        <f t="shared" si="2"/>
        <v>4125</v>
      </c>
      <c r="AI10" s="486"/>
      <c r="AJ10" s="486"/>
      <c r="AK10" s="486"/>
      <c r="AL10" s="486"/>
      <c r="AM10" s="486"/>
      <c r="AN10" s="486"/>
      <c r="AO10" s="486"/>
      <c r="AP10" s="486"/>
      <c r="AQ10" s="486"/>
      <c r="AR10" s="486"/>
      <c r="AS10" s="486"/>
      <c r="AT10" s="486"/>
      <c r="AU10" s="487" t="s">
        <v>178</v>
      </c>
      <c r="AV10" s="488"/>
      <c r="AW10" s="488"/>
      <c r="AX10" s="488"/>
      <c r="AY10" s="488"/>
      <c r="AZ10" s="488"/>
      <c r="BA10" s="488"/>
      <c r="BB10" s="489" t="s">
        <v>178</v>
      </c>
      <c r="BC10" s="486"/>
      <c r="BD10" s="486"/>
      <c r="BE10" s="486"/>
      <c r="BF10" s="486"/>
      <c r="BG10" s="486"/>
      <c r="BH10" s="486"/>
      <c r="BI10" s="486"/>
      <c r="BJ10" s="490"/>
      <c r="BK10" s="486" t="s">
        <v>178</v>
      </c>
      <c r="BL10" s="486"/>
      <c r="BM10" s="486"/>
      <c r="BN10" s="486"/>
      <c r="BO10" s="486"/>
      <c r="BP10" s="486"/>
      <c r="BQ10" s="486"/>
      <c r="BR10" s="486"/>
      <c r="BS10" s="486"/>
      <c r="BT10" s="486"/>
      <c r="BU10" s="486"/>
      <c r="BV10" s="486"/>
      <c r="BW10" s="486"/>
      <c r="BX10" s="487" t="s">
        <v>257</v>
      </c>
      <c r="BY10" s="488"/>
      <c r="BZ10" s="488"/>
      <c r="CA10" s="488"/>
      <c r="CB10" s="488"/>
      <c r="CC10" s="488"/>
      <c r="CD10" s="488"/>
      <c r="CE10" s="489" t="s">
        <v>257</v>
      </c>
      <c r="CF10" s="486"/>
      <c r="CG10" s="486"/>
      <c r="CH10" s="486"/>
      <c r="CI10" s="486"/>
      <c r="CJ10" s="486"/>
      <c r="CK10" s="486"/>
      <c r="CL10" s="486"/>
      <c r="CM10" s="490"/>
      <c r="CN10" s="489" t="s">
        <v>257</v>
      </c>
      <c r="CO10" s="486"/>
      <c r="CP10" s="486"/>
      <c r="CQ10" s="486"/>
      <c r="CR10" s="486"/>
      <c r="CS10" s="486"/>
      <c r="CT10" s="486"/>
      <c r="CU10" s="486"/>
      <c r="CV10" s="486"/>
      <c r="CW10" s="486"/>
      <c r="CX10" s="486"/>
      <c r="CY10" s="486"/>
      <c r="CZ10" s="486"/>
      <c r="DA10" s="487">
        <v>123</v>
      </c>
      <c r="DB10" s="488"/>
      <c r="DC10" s="488"/>
      <c r="DD10" s="488"/>
      <c r="DE10" s="488"/>
      <c r="DF10" s="488"/>
      <c r="DG10" s="488"/>
      <c r="DH10" s="489">
        <v>960</v>
      </c>
      <c r="DI10" s="486"/>
      <c r="DJ10" s="486"/>
      <c r="DK10" s="486"/>
      <c r="DL10" s="486"/>
      <c r="DM10" s="486"/>
      <c r="DN10" s="486"/>
      <c r="DO10" s="486"/>
      <c r="DP10" s="490"/>
      <c r="DQ10" s="486">
        <v>4125</v>
      </c>
      <c r="DR10" s="486"/>
      <c r="DS10" s="486"/>
      <c r="DT10" s="486"/>
      <c r="DU10" s="486"/>
      <c r="DV10" s="486"/>
      <c r="DW10" s="486"/>
      <c r="DX10" s="486"/>
      <c r="DY10" s="486"/>
      <c r="DZ10" s="486"/>
      <c r="EA10" s="486"/>
      <c r="EB10" s="486"/>
      <c r="EC10" s="498"/>
    </row>
    <row r="11" spans="2:133" ht="22.5" customHeight="1">
      <c r="B11" s="491" t="s">
        <v>245</v>
      </c>
      <c r="C11" s="492"/>
      <c r="D11" s="492"/>
      <c r="E11" s="492"/>
      <c r="F11" s="492"/>
      <c r="G11" s="492"/>
      <c r="H11" s="492" t="s">
        <v>255</v>
      </c>
      <c r="I11" s="492"/>
      <c r="J11" s="492"/>
      <c r="K11" s="492"/>
      <c r="L11" s="492"/>
      <c r="M11" s="492" t="s">
        <v>256</v>
      </c>
      <c r="N11" s="492"/>
      <c r="O11" s="492"/>
      <c r="P11" s="492"/>
      <c r="Q11" s="493"/>
      <c r="R11" s="487">
        <f t="shared" si="0"/>
        <v>717</v>
      </c>
      <c r="S11" s="488"/>
      <c r="T11" s="488"/>
      <c r="U11" s="488"/>
      <c r="V11" s="488"/>
      <c r="W11" s="488"/>
      <c r="X11" s="488"/>
      <c r="Y11" s="489">
        <f t="shared" si="1"/>
        <v>4178</v>
      </c>
      <c r="Z11" s="486"/>
      <c r="AA11" s="486"/>
      <c r="AB11" s="486"/>
      <c r="AC11" s="486"/>
      <c r="AD11" s="486"/>
      <c r="AE11" s="486"/>
      <c r="AF11" s="486"/>
      <c r="AG11" s="486"/>
      <c r="AH11" s="489">
        <f t="shared" si="2"/>
        <v>139074</v>
      </c>
      <c r="AI11" s="486"/>
      <c r="AJ11" s="486"/>
      <c r="AK11" s="486"/>
      <c r="AL11" s="486"/>
      <c r="AM11" s="486"/>
      <c r="AN11" s="486"/>
      <c r="AO11" s="486"/>
      <c r="AP11" s="486"/>
      <c r="AQ11" s="486"/>
      <c r="AR11" s="486"/>
      <c r="AS11" s="486"/>
      <c r="AT11" s="486"/>
      <c r="AU11" s="487">
        <v>154</v>
      </c>
      <c r="AV11" s="488"/>
      <c r="AW11" s="488"/>
      <c r="AX11" s="488"/>
      <c r="AY11" s="488"/>
      <c r="AZ11" s="488"/>
      <c r="BA11" s="488"/>
      <c r="BB11" s="489">
        <v>1122</v>
      </c>
      <c r="BC11" s="486"/>
      <c r="BD11" s="486"/>
      <c r="BE11" s="486"/>
      <c r="BF11" s="486"/>
      <c r="BG11" s="486"/>
      <c r="BH11" s="486"/>
      <c r="BI11" s="486"/>
      <c r="BJ11" s="490"/>
      <c r="BK11" s="486">
        <v>67962</v>
      </c>
      <c r="BL11" s="486"/>
      <c r="BM11" s="486"/>
      <c r="BN11" s="486"/>
      <c r="BO11" s="486"/>
      <c r="BP11" s="486"/>
      <c r="BQ11" s="486"/>
      <c r="BR11" s="486"/>
      <c r="BS11" s="486"/>
      <c r="BT11" s="486"/>
      <c r="BU11" s="486"/>
      <c r="BV11" s="486"/>
      <c r="BW11" s="486"/>
      <c r="BX11" s="487">
        <v>563</v>
      </c>
      <c r="BY11" s="488"/>
      <c r="BZ11" s="488"/>
      <c r="CA11" s="488"/>
      <c r="CB11" s="488"/>
      <c r="CC11" s="488"/>
      <c r="CD11" s="488"/>
      <c r="CE11" s="489">
        <v>3056</v>
      </c>
      <c r="CF11" s="486"/>
      <c r="CG11" s="486"/>
      <c r="CH11" s="486"/>
      <c r="CI11" s="486"/>
      <c r="CJ11" s="486"/>
      <c r="CK11" s="486"/>
      <c r="CL11" s="486"/>
      <c r="CM11" s="490"/>
      <c r="CN11" s="489">
        <v>71112</v>
      </c>
      <c r="CO11" s="486"/>
      <c r="CP11" s="486"/>
      <c r="CQ11" s="486"/>
      <c r="CR11" s="486"/>
      <c r="CS11" s="486"/>
      <c r="CT11" s="486"/>
      <c r="CU11" s="486"/>
      <c r="CV11" s="486"/>
      <c r="CW11" s="486"/>
      <c r="CX11" s="486"/>
      <c r="CY11" s="486"/>
      <c r="CZ11" s="486"/>
      <c r="DA11" s="487" t="s">
        <v>178</v>
      </c>
      <c r="DB11" s="488"/>
      <c r="DC11" s="488"/>
      <c r="DD11" s="488"/>
      <c r="DE11" s="488"/>
      <c r="DF11" s="488"/>
      <c r="DG11" s="488"/>
      <c r="DH11" s="489" t="s">
        <v>178</v>
      </c>
      <c r="DI11" s="486"/>
      <c r="DJ11" s="486"/>
      <c r="DK11" s="486"/>
      <c r="DL11" s="486"/>
      <c r="DM11" s="486"/>
      <c r="DN11" s="486"/>
      <c r="DO11" s="486"/>
      <c r="DP11" s="490"/>
      <c r="DQ11" s="486" t="s">
        <v>178</v>
      </c>
      <c r="DR11" s="486"/>
      <c r="DS11" s="486"/>
      <c r="DT11" s="486"/>
      <c r="DU11" s="486"/>
      <c r="DV11" s="486"/>
      <c r="DW11" s="486"/>
      <c r="DX11" s="486"/>
      <c r="DY11" s="486"/>
      <c r="DZ11" s="486"/>
      <c r="EA11" s="486"/>
      <c r="EB11" s="486"/>
      <c r="EC11" s="498"/>
    </row>
    <row r="12" spans="2:133" ht="22.5" customHeight="1">
      <c r="B12" s="491" t="s">
        <v>246</v>
      </c>
      <c r="C12" s="492"/>
      <c r="D12" s="492"/>
      <c r="E12" s="492"/>
      <c r="F12" s="492"/>
      <c r="G12" s="492"/>
      <c r="H12" s="492" t="s">
        <v>254</v>
      </c>
      <c r="I12" s="492"/>
      <c r="J12" s="492"/>
      <c r="K12" s="492"/>
      <c r="L12" s="492"/>
      <c r="M12" s="492" t="s">
        <v>256</v>
      </c>
      <c r="N12" s="492"/>
      <c r="O12" s="492"/>
      <c r="P12" s="492"/>
      <c r="Q12" s="493"/>
      <c r="R12" s="487">
        <f t="shared" si="0"/>
        <v>127</v>
      </c>
      <c r="S12" s="488"/>
      <c r="T12" s="488"/>
      <c r="U12" s="488"/>
      <c r="V12" s="488"/>
      <c r="W12" s="488"/>
      <c r="X12" s="488"/>
      <c r="Y12" s="489">
        <f t="shared" si="1"/>
        <v>1010</v>
      </c>
      <c r="Z12" s="486"/>
      <c r="AA12" s="486"/>
      <c r="AB12" s="486"/>
      <c r="AC12" s="486"/>
      <c r="AD12" s="486"/>
      <c r="AE12" s="486"/>
      <c r="AF12" s="486"/>
      <c r="AG12" s="486"/>
      <c r="AH12" s="489">
        <f t="shared" si="2"/>
        <v>4965</v>
      </c>
      <c r="AI12" s="486"/>
      <c r="AJ12" s="486"/>
      <c r="AK12" s="486"/>
      <c r="AL12" s="486"/>
      <c r="AM12" s="486"/>
      <c r="AN12" s="486"/>
      <c r="AO12" s="486"/>
      <c r="AP12" s="486"/>
      <c r="AQ12" s="486"/>
      <c r="AR12" s="486"/>
      <c r="AS12" s="486"/>
      <c r="AT12" s="486"/>
      <c r="AU12" s="487" t="s">
        <v>178</v>
      </c>
      <c r="AV12" s="488"/>
      <c r="AW12" s="488"/>
      <c r="AX12" s="488"/>
      <c r="AY12" s="488"/>
      <c r="AZ12" s="488"/>
      <c r="BA12" s="488"/>
      <c r="BB12" s="489" t="s">
        <v>178</v>
      </c>
      <c r="BC12" s="486"/>
      <c r="BD12" s="486"/>
      <c r="BE12" s="486"/>
      <c r="BF12" s="486"/>
      <c r="BG12" s="486"/>
      <c r="BH12" s="486"/>
      <c r="BI12" s="486"/>
      <c r="BJ12" s="490"/>
      <c r="BK12" s="486" t="s">
        <v>178</v>
      </c>
      <c r="BL12" s="486"/>
      <c r="BM12" s="486"/>
      <c r="BN12" s="486"/>
      <c r="BO12" s="486"/>
      <c r="BP12" s="486"/>
      <c r="BQ12" s="486"/>
      <c r="BR12" s="486"/>
      <c r="BS12" s="486"/>
      <c r="BT12" s="486"/>
      <c r="BU12" s="486"/>
      <c r="BV12" s="486"/>
      <c r="BW12" s="486"/>
      <c r="BX12" s="487" t="s">
        <v>257</v>
      </c>
      <c r="BY12" s="488"/>
      <c r="BZ12" s="488"/>
      <c r="CA12" s="488"/>
      <c r="CB12" s="488"/>
      <c r="CC12" s="488"/>
      <c r="CD12" s="488"/>
      <c r="CE12" s="489" t="s">
        <v>257</v>
      </c>
      <c r="CF12" s="486"/>
      <c r="CG12" s="486"/>
      <c r="CH12" s="486"/>
      <c r="CI12" s="486"/>
      <c r="CJ12" s="486"/>
      <c r="CK12" s="486"/>
      <c r="CL12" s="486"/>
      <c r="CM12" s="490"/>
      <c r="CN12" s="489" t="s">
        <v>257</v>
      </c>
      <c r="CO12" s="486"/>
      <c r="CP12" s="486"/>
      <c r="CQ12" s="486"/>
      <c r="CR12" s="486"/>
      <c r="CS12" s="486"/>
      <c r="CT12" s="486"/>
      <c r="CU12" s="486"/>
      <c r="CV12" s="486"/>
      <c r="CW12" s="486"/>
      <c r="CX12" s="486"/>
      <c r="CY12" s="486"/>
      <c r="CZ12" s="486"/>
      <c r="DA12" s="487">
        <v>127</v>
      </c>
      <c r="DB12" s="488"/>
      <c r="DC12" s="488"/>
      <c r="DD12" s="488"/>
      <c r="DE12" s="488"/>
      <c r="DF12" s="488"/>
      <c r="DG12" s="488"/>
      <c r="DH12" s="489">
        <v>1010</v>
      </c>
      <c r="DI12" s="486"/>
      <c r="DJ12" s="486"/>
      <c r="DK12" s="486"/>
      <c r="DL12" s="486"/>
      <c r="DM12" s="486"/>
      <c r="DN12" s="486"/>
      <c r="DO12" s="486"/>
      <c r="DP12" s="490"/>
      <c r="DQ12" s="486">
        <v>4965</v>
      </c>
      <c r="DR12" s="486"/>
      <c r="DS12" s="486"/>
      <c r="DT12" s="486"/>
      <c r="DU12" s="486"/>
      <c r="DV12" s="486"/>
      <c r="DW12" s="486"/>
      <c r="DX12" s="486"/>
      <c r="DY12" s="486"/>
      <c r="DZ12" s="486"/>
      <c r="EA12" s="486"/>
      <c r="EB12" s="486"/>
      <c r="EC12" s="498"/>
    </row>
    <row r="13" spans="2:133" ht="22.5" customHeight="1">
      <c r="B13" s="491" t="s">
        <v>247</v>
      </c>
      <c r="C13" s="492"/>
      <c r="D13" s="492"/>
      <c r="E13" s="492"/>
      <c r="F13" s="492"/>
      <c r="G13" s="492"/>
      <c r="H13" s="492" t="s">
        <v>255</v>
      </c>
      <c r="I13" s="492"/>
      <c r="J13" s="492"/>
      <c r="K13" s="492"/>
      <c r="L13" s="492"/>
      <c r="M13" s="492" t="s">
        <v>256</v>
      </c>
      <c r="N13" s="492"/>
      <c r="O13" s="492"/>
      <c r="P13" s="492"/>
      <c r="Q13" s="493"/>
      <c r="R13" s="487">
        <f t="shared" si="0"/>
        <v>705</v>
      </c>
      <c r="S13" s="488"/>
      <c r="T13" s="488"/>
      <c r="U13" s="488"/>
      <c r="V13" s="488"/>
      <c r="W13" s="488"/>
      <c r="X13" s="488"/>
      <c r="Y13" s="489">
        <f t="shared" si="1"/>
        <v>4943</v>
      </c>
      <c r="Z13" s="486"/>
      <c r="AA13" s="486"/>
      <c r="AB13" s="486"/>
      <c r="AC13" s="486"/>
      <c r="AD13" s="486"/>
      <c r="AE13" s="486"/>
      <c r="AF13" s="486"/>
      <c r="AG13" s="486"/>
      <c r="AH13" s="489">
        <f t="shared" si="2"/>
        <v>140568</v>
      </c>
      <c r="AI13" s="486"/>
      <c r="AJ13" s="486"/>
      <c r="AK13" s="486"/>
      <c r="AL13" s="486"/>
      <c r="AM13" s="486"/>
      <c r="AN13" s="486"/>
      <c r="AO13" s="486"/>
      <c r="AP13" s="486"/>
      <c r="AQ13" s="486"/>
      <c r="AR13" s="486"/>
      <c r="AS13" s="486"/>
      <c r="AT13" s="486"/>
      <c r="AU13" s="487">
        <v>176</v>
      </c>
      <c r="AV13" s="488"/>
      <c r="AW13" s="488"/>
      <c r="AX13" s="488"/>
      <c r="AY13" s="488"/>
      <c r="AZ13" s="488"/>
      <c r="BA13" s="488"/>
      <c r="BB13" s="489">
        <v>1378</v>
      </c>
      <c r="BC13" s="486"/>
      <c r="BD13" s="486"/>
      <c r="BE13" s="486"/>
      <c r="BF13" s="486"/>
      <c r="BG13" s="486"/>
      <c r="BH13" s="486"/>
      <c r="BI13" s="486"/>
      <c r="BJ13" s="490"/>
      <c r="BK13" s="486">
        <v>69658</v>
      </c>
      <c r="BL13" s="486"/>
      <c r="BM13" s="486"/>
      <c r="BN13" s="486"/>
      <c r="BO13" s="486"/>
      <c r="BP13" s="486"/>
      <c r="BQ13" s="486"/>
      <c r="BR13" s="486"/>
      <c r="BS13" s="486"/>
      <c r="BT13" s="486"/>
      <c r="BU13" s="486"/>
      <c r="BV13" s="486"/>
      <c r="BW13" s="486"/>
      <c r="BX13" s="487">
        <v>529</v>
      </c>
      <c r="BY13" s="488"/>
      <c r="BZ13" s="488"/>
      <c r="CA13" s="488"/>
      <c r="CB13" s="488"/>
      <c r="CC13" s="488"/>
      <c r="CD13" s="488"/>
      <c r="CE13" s="489">
        <v>3565</v>
      </c>
      <c r="CF13" s="486"/>
      <c r="CG13" s="486"/>
      <c r="CH13" s="486"/>
      <c r="CI13" s="486"/>
      <c r="CJ13" s="486"/>
      <c r="CK13" s="486"/>
      <c r="CL13" s="486"/>
      <c r="CM13" s="490"/>
      <c r="CN13" s="489">
        <v>70910</v>
      </c>
      <c r="CO13" s="486"/>
      <c r="CP13" s="486"/>
      <c r="CQ13" s="486"/>
      <c r="CR13" s="486"/>
      <c r="CS13" s="486"/>
      <c r="CT13" s="486"/>
      <c r="CU13" s="486"/>
      <c r="CV13" s="486"/>
      <c r="CW13" s="486"/>
      <c r="CX13" s="486"/>
      <c r="CY13" s="486"/>
      <c r="CZ13" s="486"/>
      <c r="DA13" s="487" t="s">
        <v>178</v>
      </c>
      <c r="DB13" s="488"/>
      <c r="DC13" s="488"/>
      <c r="DD13" s="488"/>
      <c r="DE13" s="488"/>
      <c r="DF13" s="488"/>
      <c r="DG13" s="488"/>
      <c r="DH13" s="489" t="s">
        <v>178</v>
      </c>
      <c r="DI13" s="486"/>
      <c r="DJ13" s="486"/>
      <c r="DK13" s="486"/>
      <c r="DL13" s="486"/>
      <c r="DM13" s="486"/>
      <c r="DN13" s="486"/>
      <c r="DO13" s="486"/>
      <c r="DP13" s="490"/>
      <c r="DQ13" s="486" t="s">
        <v>178</v>
      </c>
      <c r="DR13" s="486"/>
      <c r="DS13" s="486"/>
      <c r="DT13" s="486"/>
      <c r="DU13" s="486"/>
      <c r="DV13" s="486"/>
      <c r="DW13" s="486"/>
      <c r="DX13" s="486"/>
      <c r="DY13" s="486"/>
      <c r="DZ13" s="486"/>
      <c r="EA13" s="486"/>
      <c r="EB13" s="486"/>
      <c r="EC13" s="498"/>
    </row>
    <row r="14" spans="2:133" ht="22.5" customHeight="1">
      <c r="B14" s="491" t="s">
        <v>248</v>
      </c>
      <c r="C14" s="492"/>
      <c r="D14" s="492"/>
      <c r="E14" s="492"/>
      <c r="F14" s="492"/>
      <c r="G14" s="492"/>
      <c r="H14" s="492" t="s">
        <v>247</v>
      </c>
      <c r="I14" s="492"/>
      <c r="J14" s="492"/>
      <c r="K14" s="492"/>
      <c r="L14" s="492"/>
      <c r="M14" s="492" t="s">
        <v>256</v>
      </c>
      <c r="N14" s="492"/>
      <c r="O14" s="492"/>
      <c r="P14" s="492"/>
      <c r="Q14" s="493"/>
      <c r="R14" s="487">
        <f t="shared" si="0"/>
        <v>660</v>
      </c>
      <c r="S14" s="488"/>
      <c r="T14" s="488"/>
      <c r="U14" s="488"/>
      <c r="V14" s="488"/>
      <c r="W14" s="488"/>
      <c r="X14" s="488"/>
      <c r="Y14" s="489">
        <f t="shared" si="1"/>
        <v>4552</v>
      </c>
      <c r="Z14" s="486"/>
      <c r="AA14" s="486"/>
      <c r="AB14" s="486"/>
      <c r="AC14" s="486"/>
      <c r="AD14" s="486"/>
      <c r="AE14" s="486"/>
      <c r="AF14" s="486"/>
      <c r="AG14" s="486"/>
      <c r="AH14" s="489">
        <f t="shared" si="2"/>
        <v>129730</v>
      </c>
      <c r="AI14" s="486"/>
      <c r="AJ14" s="486"/>
      <c r="AK14" s="486"/>
      <c r="AL14" s="486"/>
      <c r="AM14" s="486"/>
      <c r="AN14" s="486"/>
      <c r="AO14" s="486"/>
      <c r="AP14" s="486"/>
      <c r="AQ14" s="486"/>
      <c r="AR14" s="486"/>
      <c r="AS14" s="486"/>
      <c r="AT14" s="486"/>
      <c r="AU14" s="487">
        <v>145</v>
      </c>
      <c r="AV14" s="488"/>
      <c r="AW14" s="488"/>
      <c r="AX14" s="488"/>
      <c r="AY14" s="488"/>
      <c r="AZ14" s="488"/>
      <c r="BA14" s="488"/>
      <c r="BB14" s="489">
        <v>1201</v>
      </c>
      <c r="BC14" s="486"/>
      <c r="BD14" s="486"/>
      <c r="BE14" s="486"/>
      <c r="BF14" s="486"/>
      <c r="BG14" s="486"/>
      <c r="BH14" s="486"/>
      <c r="BI14" s="486"/>
      <c r="BJ14" s="490"/>
      <c r="BK14" s="486">
        <v>61703</v>
      </c>
      <c r="BL14" s="486"/>
      <c r="BM14" s="486"/>
      <c r="BN14" s="486"/>
      <c r="BO14" s="486"/>
      <c r="BP14" s="486"/>
      <c r="BQ14" s="486"/>
      <c r="BR14" s="486"/>
      <c r="BS14" s="486"/>
      <c r="BT14" s="486"/>
      <c r="BU14" s="486"/>
      <c r="BV14" s="486"/>
      <c r="BW14" s="486"/>
      <c r="BX14" s="487">
        <v>515</v>
      </c>
      <c r="BY14" s="488"/>
      <c r="BZ14" s="488"/>
      <c r="CA14" s="488"/>
      <c r="CB14" s="488"/>
      <c r="CC14" s="488"/>
      <c r="CD14" s="488"/>
      <c r="CE14" s="489">
        <v>3351</v>
      </c>
      <c r="CF14" s="486"/>
      <c r="CG14" s="486"/>
      <c r="CH14" s="486"/>
      <c r="CI14" s="486"/>
      <c r="CJ14" s="486"/>
      <c r="CK14" s="486"/>
      <c r="CL14" s="486"/>
      <c r="CM14" s="490"/>
      <c r="CN14" s="489">
        <v>68027</v>
      </c>
      <c r="CO14" s="486"/>
      <c r="CP14" s="486"/>
      <c r="CQ14" s="486"/>
      <c r="CR14" s="486"/>
      <c r="CS14" s="486"/>
      <c r="CT14" s="486"/>
      <c r="CU14" s="486"/>
      <c r="CV14" s="486"/>
      <c r="CW14" s="486"/>
      <c r="CX14" s="486"/>
      <c r="CY14" s="486"/>
      <c r="CZ14" s="486"/>
      <c r="DA14" s="487" t="s">
        <v>178</v>
      </c>
      <c r="DB14" s="488"/>
      <c r="DC14" s="488"/>
      <c r="DD14" s="488"/>
      <c r="DE14" s="488"/>
      <c r="DF14" s="488"/>
      <c r="DG14" s="488"/>
      <c r="DH14" s="489" t="s">
        <v>178</v>
      </c>
      <c r="DI14" s="486"/>
      <c r="DJ14" s="486"/>
      <c r="DK14" s="486"/>
      <c r="DL14" s="486"/>
      <c r="DM14" s="486"/>
      <c r="DN14" s="486"/>
      <c r="DO14" s="486"/>
      <c r="DP14" s="490"/>
      <c r="DQ14" s="486" t="s">
        <v>178</v>
      </c>
      <c r="DR14" s="486"/>
      <c r="DS14" s="486"/>
      <c r="DT14" s="486"/>
      <c r="DU14" s="486"/>
      <c r="DV14" s="486"/>
      <c r="DW14" s="486"/>
      <c r="DX14" s="486"/>
      <c r="DY14" s="486"/>
      <c r="DZ14" s="486"/>
      <c r="EA14" s="486"/>
      <c r="EB14" s="486"/>
      <c r="EC14" s="498"/>
    </row>
    <row r="15" spans="2:133" ht="22.5" customHeight="1">
      <c r="B15" s="491" t="s">
        <v>249</v>
      </c>
      <c r="C15" s="492"/>
      <c r="D15" s="492"/>
      <c r="E15" s="492"/>
      <c r="F15" s="492"/>
      <c r="G15" s="492"/>
      <c r="H15" s="492" t="s">
        <v>255</v>
      </c>
      <c r="I15" s="492"/>
      <c r="J15" s="492"/>
      <c r="K15" s="492"/>
      <c r="L15" s="492"/>
      <c r="M15" s="492" t="s">
        <v>256</v>
      </c>
      <c r="N15" s="492"/>
      <c r="O15" s="492"/>
      <c r="P15" s="492"/>
      <c r="Q15" s="493"/>
      <c r="R15" s="487">
        <f t="shared" si="0"/>
        <v>661</v>
      </c>
      <c r="S15" s="488"/>
      <c r="T15" s="488"/>
      <c r="U15" s="488"/>
      <c r="V15" s="488"/>
      <c r="W15" s="488"/>
      <c r="X15" s="488"/>
      <c r="Y15" s="489">
        <f t="shared" si="1"/>
        <v>5156</v>
      </c>
      <c r="Z15" s="486"/>
      <c r="AA15" s="486"/>
      <c r="AB15" s="486"/>
      <c r="AC15" s="486"/>
      <c r="AD15" s="486"/>
      <c r="AE15" s="486"/>
      <c r="AF15" s="486"/>
      <c r="AG15" s="486"/>
      <c r="AH15" s="489">
        <f t="shared" si="2"/>
        <v>130147</v>
      </c>
      <c r="AI15" s="486"/>
      <c r="AJ15" s="486"/>
      <c r="AK15" s="486"/>
      <c r="AL15" s="486"/>
      <c r="AM15" s="486"/>
      <c r="AN15" s="486"/>
      <c r="AO15" s="486"/>
      <c r="AP15" s="486"/>
      <c r="AQ15" s="486"/>
      <c r="AR15" s="486"/>
      <c r="AS15" s="486"/>
      <c r="AT15" s="486"/>
      <c r="AU15" s="487">
        <v>152</v>
      </c>
      <c r="AV15" s="488"/>
      <c r="AW15" s="488"/>
      <c r="AX15" s="488"/>
      <c r="AY15" s="488"/>
      <c r="AZ15" s="488"/>
      <c r="BA15" s="488"/>
      <c r="BB15" s="489">
        <v>1389</v>
      </c>
      <c r="BC15" s="486"/>
      <c r="BD15" s="486"/>
      <c r="BE15" s="486"/>
      <c r="BF15" s="486"/>
      <c r="BG15" s="486"/>
      <c r="BH15" s="486"/>
      <c r="BI15" s="486"/>
      <c r="BJ15" s="490"/>
      <c r="BK15" s="486">
        <v>64878</v>
      </c>
      <c r="BL15" s="486"/>
      <c r="BM15" s="486"/>
      <c r="BN15" s="486"/>
      <c r="BO15" s="486"/>
      <c r="BP15" s="486"/>
      <c r="BQ15" s="486"/>
      <c r="BR15" s="486"/>
      <c r="BS15" s="486"/>
      <c r="BT15" s="486"/>
      <c r="BU15" s="486"/>
      <c r="BV15" s="486"/>
      <c r="BW15" s="486"/>
      <c r="BX15" s="487">
        <v>509</v>
      </c>
      <c r="BY15" s="488"/>
      <c r="BZ15" s="488"/>
      <c r="CA15" s="488"/>
      <c r="CB15" s="488"/>
      <c r="CC15" s="488"/>
      <c r="CD15" s="488"/>
      <c r="CE15" s="489">
        <v>3767</v>
      </c>
      <c r="CF15" s="486"/>
      <c r="CG15" s="486"/>
      <c r="CH15" s="486"/>
      <c r="CI15" s="486"/>
      <c r="CJ15" s="486"/>
      <c r="CK15" s="486"/>
      <c r="CL15" s="486"/>
      <c r="CM15" s="490"/>
      <c r="CN15" s="489">
        <v>65269</v>
      </c>
      <c r="CO15" s="486"/>
      <c r="CP15" s="486"/>
      <c r="CQ15" s="486"/>
      <c r="CR15" s="486"/>
      <c r="CS15" s="486"/>
      <c r="CT15" s="486"/>
      <c r="CU15" s="486"/>
      <c r="CV15" s="486"/>
      <c r="CW15" s="486"/>
      <c r="CX15" s="486"/>
      <c r="CY15" s="486"/>
      <c r="CZ15" s="486"/>
      <c r="DA15" s="487" t="s">
        <v>178</v>
      </c>
      <c r="DB15" s="488"/>
      <c r="DC15" s="488"/>
      <c r="DD15" s="488"/>
      <c r="DE15" s="488"/>
      <c r="DF15" s="488"/>
      <c r="DG15" s="488"/>
      <c r="DH15" s="489" t="s">
        <v>178</v>
      </c>
      <c r="DI15" s="486"/>
      <c r="DJ15" s="486"/>
      <c r="DK15" s="486"/>
      <c r="DL15" s="486"/>
      <c r="DM15" s="486"/>
      <c r="DN15" s="486"/>
      <c r="DO15" s="486"/>
      <c r="DP15" s="490"/>
      <c r="DQ15" s="486" t="s">
        <v>178</v>
      </c>
      <c r="DR15" s="486"/>
      <c r="DS15" s="486"/>
      <c r="DT15" s="486"/>
      <c r="DU15" s="486"/>
      <c r="DV15" s="486"/>
      <c r="DW15" s="486"/>
      <c r="DX15" s="486"/>
      <c r="DY15" s="486"/>
      <c r="DZ15" s="486"/>
      <c r="EA15" s="486"/>
      <c r="EB15" s="486"/>
      <c r="EC15" s="498"/>
    </row>
    <row r="16" spans="2:133" ht="22.5" customHeight="1">
      <c r="B16" s="491" t="s">
        <v>250</v>
      </c>
      <c r="C16" s="492"/>
      <c r="D16" s="492"/>
      <c r="E16" s="492"/>
      <c r="F16" s="492"/>
      <c r="G16" s="492"/>
      <c r="H16" s="492" t="s">
        <v>247</v>
      </c>
      <c r="I16" s="492"/>
      <c r="J16" s="492"/>
      <c r="K16" s="492"/>
      <c r="L16" s="492"/>
      <c r="M16" s="492" t="s">
        <v>256</v>
      </c>
      <c r="N16" s="492"/>
      <c r="O16" s="492"/>
      <c r="P16" s="492"/>
      <c r="Q16" s="493"/>
      <c r="R16" s="487">
        <f t="shared" si="0"/>
        <v>631</v>
      </c>
      <c r="S16" s="488"/>
      <c r="T16" s="488"/>
      <c r="U16" s="488"/>
      <c r="V16" s="488"/>
      <c r="W16" s="488"/>
      <c r="X16" s="488"/>
      <c r="Y16" s="489">
        <f t="shared" si="1"/>
        <v>5017</v>
      </c>
      <c r="Z16" s="486"/>
      <c r="AA16" s="486"/>
      <c r="AB16" s="486"/>
      <c r="AC16" s="486"/>
      <c r="AD16" s="486"/>
      <c r="AE16" s="486"/>
      <c r="AF16" s="486"/>
      <c r="AG16" s="486"/>
      <c r="AH16" s="489">
        <f t="shared" si="2"/>
        <v>111716</v>
      </c>
      <c r="AI16" s="486"/>
      <c r="AJ16" s="486"/>
      <c r="AK16" s="486"/>
      <c r="AL16" s="486"/>
      <c r="AM16" s="486"/>
      <c r="AN16" s="486"/>
      <c r="AO16" s="486"/>
      <c r="AP16" s="486"/>
      <c r="AQ16" s="486"/>
      <c r="AR16" s="486"/>
      <c r="AS16" s="486"/>
      <c r="AT16" s="486"/>
      <c r="AU16" s="487">
        <v>140</v>
      </c>
      <c r="AV16" s="488"/>
      <c r="AW16" s="488"/>
      <c r="AX16" s="488"/>
      <c r="AY16" s="488"/>
      <c r="AZ16" s="488"/>
      <c r="BA16" s="488"/>
      <c r="BB16" s="489">
        <v>1259</v>
      </c>
      <c r="BC16" s="486"/>
      <c r="BD16" s="486"/>
      <c r="BE16" s="486"/>
      <c r="BF16" s="486"/>
      <c r="BG16" s="486"/>
      <c r="BH16" s="486"/>
      <c r="BI16" s="486"/>
      <c r="BJ16" s="490"/>
      <c r="BK16" s="486">
        <v>50991</v>
      </c>
      <c r="BL16" s="486"/>
      <c r="BM16" s="486"/>
      <c r="BN16" s="486"/>
      <c r="BO16" s="486"/>
      <c r="BP16" s="486"/>
      <c r="BQ16" s="486"/>
      <c r="BR16" s="486"/>
      <c r="BS16" s="486"/>
      <c r="BT16" s="486"/>
      <c r="BU16" s="486"/>
      <c r="BV16" s="486"/>
      <c r="BW16" s="486"/>
      <c r="BX16" s="487">
        <v>491</v>
      </c>
      <c r="BY16" s="488"/>
      <c r="BZ16" s="488"/>
      <c r="CA16" s="488"/>
      <c r="CB16" s="488"/>
      <c r="CC16" s="488"/>
      <c r="CD16" s="488"/>
      <c r="CE16" s="489">
        <v>3758</v>
      </c>
      <c r="CF16" s="486"/>
      <c r="CG16" s="486"/>
      <c r="CH16" s="486"/>
      <c r="CI16" s="486"/>
      <c r="CJ16" s="486"/>
      <c r="CK16" s="486"/>
      <c r="CL16" s="486"/>
      <c r="CM16" s="490"/>
      <c r="CN16" s="489">
        <v>60725</v>
      </c>
      <c r="CO16" s="486"/>
      <c r="CP16" s="486"/>
      <c r="CQ16" s="486"/>
      <c r="CR16" s="486"/>
      <c r="CS16" s="486"/>
      <c r="CT16" s="486"/>
      <c r="CU16" s="486"/>
      <c r="CV16" s="486"/>
      <c r="CW16" s="486"/>
      <c r="CX16" s="486"/>
      <c r="CY16" s="486"/>
      <c r="CZ16" s="486"/>
      <c r="DA16" s="487" t="s">
        <v>178</v>
      </c>
      <c r="DB16" s="488"/>
      <c r="DC16" s="488"/>
      <c r="DD16" s="488"/>
      <c r="DE16" s="488"/>
      <c r="DF16" s="488"/>
      <c r="DG16" s="488"/>
      <c r="DH16" s="489" t="s">
        <v>178</v>
      </c>
      <c r="DI16" s="486"/>
      <c r="DJ16" s="486"/>
      <c r="DK16" s="486"/>
      <c r="DL16" s="486"/>
      <c r="DM16" s="486"/>
      <c r="DN16" s="486"/>
      <c r="DO16" s="486"/>
      <c r="DP16" s="490"/>
      <c r="DQ16" s="486" t="s">
        <v>178</v>
      </c>
      <c r="DR16" s="486"/>
      <c r="DS16" s="486"/>
      <c r="DT16" s="486"/>
      <c r="DU16" s="486"/>
      <c r="DV16" s="486"/>
      <c r="DW16" s="486"/>
      <c r="DX16" s="486"/>
      <c r="DY16" s="486"/>
      <c r="DZ16" s="486"/>
      <c r="EA16" s="486"/>
      <c r="EB16" s="486"/>
      <c r="EC16" s="498"/>
    </row>
    <row r="17" spans="2:133" ht="22.5" customHeight="1">
      <c r="B17" s="491" t="s">
        <v>251</v>
      </c>
      <c r="C17" s="492"/>
      <c r="D17" s="492"/>
      <c r="E17" s="492"/>
      <c r="F17" s="492"/>
      <c r="G17" s="492"/>
      <c r="H17" s="492" t="s">
        <v>247</v>
      </c>
      <c r="I17" s="492"/>
      <c r="J17" s="492"/>
      <c r="K17" s="492"/>
      <c r="L17" s="492"/>
      <c r="M17" s="492" t="s">
        <v>256</v>
      </c>
      <c r="N17" s="492"/>
      <c r="O17" s="492"/>
      <c r="P17" s="492"/>
      <c r="Q17" s="493"/>
      <c r="R17" s="487">
        <f t="shared" si="0"/>
        <v>642</v>
      </c>
      <c r="S17" s="488"/>
      <c r="T17" s="488"/>
      <c r="U17" s="488"/>
      <c r="V17" s="488"/>
      <c r="W17" s="488"/>
      <c r="X17" s="488"/>
      <c r="Y17" s="489">
        <f t="shared" si="1"/>
        <v>5035</v>
      </c>
      <c r="Z17" s="486"/>
      <c r="AA17" s="486"/>
      <c r="AB17" s="486"/>
      <c r="AC17" s="486"/>
      <c r="AD17" s="486"/>
      <c r="AE17" s="486"/>
      <c r="AF17" s="486"/>
      <c r="AG17" s="486"/>
      <c r="AH17" s="489">
        <f t="shared" si="2"/>
        <v>124299</v>
      </c>
      <c r="AI17" s="486"/>
      <c r="AJ17" s="486"/>
      <c r="AK17" s="486"/>
      <c r="AL17" s="486"/>
      <c r="AM17" s="486"/>
      <c r="AN17" s="486"/>
      <c r="AO17" s="486"/>
      <c r="AP17" s="486"/>
      <c r="AQ17" s="486"/>
      <c r="AR17" s="486"/>
      <c r="AS17" s="486"/>
      <c r="AT17" s="486"/>
      <c r="AU17" s="487">
        <v>148</v>
      </c>
      <c r="AV17" s="488"/>
      <c r="AW17" s="488"/>
      <c r="AX17" s="488"/>
      <c r="AY17" s="488"/>
      <c r="AZ17" s="488"/>
      <c r="BA17" s="488"/>
      <c r="BB17" s="489">
        <v>1466</v>
      </c>
      <c r="BC17" s="486"/>
      <c r="BD17" s="486"/>
      <c r="BE17" s="486"/>
      <c r="BF17" s="486"/>
      <c r="BG17" s="486"/>
      <c r="BH17" s="486"/>
      <c r="BI17" s="486"/>
      <c r="BJ17" s="490"/>
      <c r="BK17" s="486">
        <v>57209</v>
      </c>
      <c r="BL17" s="486"/>
      <c r="BM17" s="486"/>
      <c r="BN17" s="486"/>
      <c r="BO17" s="486"/>
      <c r="BP17" s="486"/>
      <c r="BQ17" s="486"/>
      <c r="BR17" s="486"/>
      <c r="BS17" s="486"/>
      <c r="BT17" s="486"/>
      <c r="BU17" s="486"/>
      <c r="BV17" s="486"/>
      <c r="BW17" s="486"/>
      <c r="BX17" s="487">
        <v>494</v>
      </c>
      <c r="BY17" s="488"/>
      <c r="BZ17" s="488"/>
      <c r="CA17" s="488"/>
      <c r="CB17" s="488"/>
      <c r="CC17" s="488"/>
      <c r="CD17" s="488"/>
      <c r="CE17" s="489">
        <v>3569</v>
      </c>
      <c r="CF17" s="486"/>
      <c r="CG17" s="486"/>
      <c r="CH17" s="486"/>
      <c r="CI17" s="486"/>
      <c r="CJ17" s="486"/>
      <c r="CK17" s="486"/>
      <c r="CL17" s="486"/>
      <c r="CM17" s="490"/>
      <c r="CN17" s="489">
        <v>67090</v>
      </c>
      <c r="CO17" s="486"/>
      <c r="CP17" s="486"/>
      <c r="CQ17" s="486"/>
      <c r="CR17" s="486"/>
      <c r="CS17" s="486"/>
      <c r="CT17" s="486"/>
      <c r="CU17" s="486"/>
      <c r="CV17" s="486"/>
      <c r="CW17" s="486"/>
      <c r="CX17" s="486"/>
      <c r="CY17" s="486"/>
      <c r="CZ17" s="486"/>
      <c r="DA17" s="487" t="s">
        <v>178</v>
      </c>
      <c r="DB17" s="488"/>
      <c r="DC17" s="488"/>
      <c r="DD17" s="488"/>
      <c r="DE17" s="488"/>
      <c r="DF17" s="488"/>
      <c r="DG17" s="488"/>
      <c r="DH17" s="489" t="s">
        <v>178</v>
      </c>
      <c r="DI17" s="486"/>
      <c r="DJ17" s="486"/>
      <c r="DK17" s="486"/>
      <c r="DL17" s="486"/>
      <c r="DM17" s="486"/>
      <c r="DN17" s="486"/>
      <c r="DO17" s="486"/>
      <c r="DP17" s="490"/>
      <c r="DQ17" s="486" t="s">
        <v>178</v>
      </c>
      <c r="DR17" s="486"/>
      <c r="DS17" s="486"/>
      <c r="DT17" s="486"/>
      <c r="DU17" s="486"/>
      <c r="DV17" s="486"/>
      <c r="DW17" s="486"/>
      <c r="DX17" s="486"/>
      <c r="DY17" s="486"/>
      <c r="DZ17" s="486"/>
      <c r="EA17" s="486"/>
      <c r="EB17" s="486"/>
      <c r="EC17" s="498"/>
    </row>
    <row r="18" spans="2:133" ht="22.5" customHeight="1">
      <c r="B18" s="491" t="s">
        <v>252</v>
      </c>
      <c r="C18" s="492"/>
      <c r="D18" s="492"/>
      <c r="E18" s="492"/>
      <c r="F18" s="492"/>
      <c r="G18" s="492"/>
      <c r="H18" s="492" t="s">
        <v>164</v>
      </c>
      <c r="I18" s="492"/>
      <c r="J18" s="492"/>
      <c r="K18" s="492"/>
      <c r="L18" s="492"/>
      <c r="M18" s="492" t="s">
        <v>165</v>
      </c>
      <c r="N18" s="492"/>
      <c r="O18" s="492"/>
      <c r="P18" s="492"/>
      <c r="Q18" s="493"/>
      <c r="R18" s="487">
        <v>683</v>
      </c>
      <c r="S18" s="488"/>
      <c r="T18" s="488"/>
      <c r="U18" s="488"/>
      <c r="V18" s="488"/>
      <c r="W18" s="488"/>
      <c r="X18" s="488"/>
      <c r="Y18" s="489">
        <v>5942</v>
      </c>
      <c r="Z18" s="486"/>
      <c r="AA18" s="486"/>
      <c r="AB18" s="486"/>
      <c r="AC18" s="486"/>
      <c r="AD18" s="486"/>
      <c r="AE18" s="486"/>
      <c r="AF18" s="486"/>
      <c r="AG18" s="486"/>
      <c r="AH18" s="489">
        <v>124404</v>
      </c>
      <c r="AI18" s="486"/>
      <c r="AJ18" s="486"/>
      <c r="AK18" s="486"/>
      <c r="AL18" s="486"/>
      <c r="AM18" s="486"/>
      <c r="AN18" s="486"/>
      <c r="AO18" s="486"/>
      <c r="AP18" s="486"/>
      <c r="AQ18" s="486"/>
      <c r="AR18" s="486"/>
      <c r="AS18" s="486"/>
      <c r="AT18" s="486"/>
      <c r="AU18" s="487">
        <v>120</v>
      </c>
      <c r="AV18" s="488"/>
      <c r="AW18" s="488"/>
      <c r="AX18" s="488"/>
      <c r="AY18" s="488"/>
      <c r="AZ18" s="488"/>
      <c r="BA18" s="488"/>
      <c r="BB18" s="489">
        <v>952</v>
      </c>
      <c r="BC18" s="486"/>
      <c r="BD18" s="486"/>
      <c r="BE18" s="486"/>
      <c r="BF18" s="486"/>
      <c r="BG18" s="486"/>
      <c r="BH18" s="486"/>
      <c r="BI18" s="486"/>
      <c r="BJ18" s="490"/>
      <c r="BK18" s="486">
        <v>53272</v>
      </c>
      <c r="BL18" s="486"/>
      <c r="BM18" s="486"/>
      <c r="BN18" s="486"/>
      <c r="BO18" s="486"/>
      <c r="BP18" s="486"/>
      <c r="BQ18" s="486"/>
      <c r="BR18" s="486"/>
      <c r="BS18" s="486"/>
      <c r="BT18" s="486"/>
      <c r="BU18" s="486"/>
      <c r="BV18" s="486"/>
      <c r="BW18" s="486"/>
      <c r="BX18" s="487">
        <v>563</v>
      </c>
      <c r="BY18" s="488"/>
      <c r="BZ18" s="488"/>
      <c r="CA18" s="488"/>
      <c r="CB18" s="488"/>
      <c r="CC18" s="488"/>
      <c r="CD18" s="488"/>
      <c r="CE18" s="489">
        <v>4990</v>
      </c>
      <c r="CF18" s="486"/>
      <c r="CG18" s="486"/>
      <c r="CH18" s="486"/>
      <c r="CI18" s="486"/>
      <c r="CJ18" s="486"/>
      <c r="CK18" s="486"/>
      <c r="CL18" s="486"/>
      <c r="CM18" s="490"/>
      <c r="CN18" s="489">
        <v>71132</v>
      </c>
      <c r="CO18" s="486"/>
      <c r="CP18" s="486"/>
      <c r="CQ18" s="486"/>
      <c r="CR18" s="486"/>
      <c r="CS18" s="486"/>
      <c r="CT18" s="486"/>
      <c r="CU18" s="486"/>
      <c r="CV18" s="486"/>
      <c r="CW18" s="486"/>
      <c r="CX18" s="486"/>
      <c r="CY18" s="486"/>
      <c r="CZ18" s="486"/>
      <c r="DA18" s="487" t="s">
        <v>178</v>
      </c>
      <c r="DB18" s="488"/>
      <c r="DC18" s="488"/>
      <c r="DD18" s="488"/>
      <c r="DE18" s="488"/>
      <c r="DF18" s="488"/>
      <c r="DG18" s="488"/>
      <c r="DH18" s="489" t="s">
        <v>178</v>
      </c>
      <c r="DI18" s="486"/>
      <c r="DJ18" s="486"/>
      <c r="DK18" s="486"/>
      <c r="DL18" s="486"/>
      <c r="DM18" s="486"/>
      <c r="DN18" s="486"/>
      <c r="DO18" s="486"/>
      <c r="DP18" s="490"/>
      <c r="DQ18" s="486" t="s">
        <v>178</v>
      </c>
      <c r="DR18" s="486"/>
      <c r="DS18" s="486"/>
      <c r="DT18" s="486"/>
      <c r="DU18" s="486"/>
      <c r="DV18" s="486"/>
      <c r="DW18" s="486"/>
      <c r="DX18" s="486"/>
      <c r="DY18" s="486"/>
      <c r="DZ18" s="486"/>
      <c r="EA18" s="486"/>
      <c r="EB18" s="486"/>
      <c r="EC18" s="498"/>
    </row>
    <row r="19" spans="2:133" ht="22.5" customHeight="1">
      <c r="B19" s="521" t="s">
        <v>389</v>
      </c>
      <c r="C19" s="516"/>
      <c r="D19" s="516"/>
      <c r="E19" s="516"/>
      <c r="F19" s="516"/>
      <c r="G19" s="516"/>
      <c r="H19" s="516" t="s">
        <v>390</v>
      </c>
      <c r="I19" s="516"/>
      <c r="J19" s="516"/>
      <c r="K19" s="516"/>
      <c r="L19" s="516"/>
      <c r="M19" s="516" t="s">
        <v>256</v>
      </c>
      <c r="N19" s="516"/>
      <c r="O19" s="516"/>
      <c r="P19" s="516"/>
      <c r="Q19" s="517"/>
      <c r="R19" s="507">
        <v>515</v>
      </c>
      <c r="S19" s="508"/>
      <c r="T19" s="508"/>
      <c r="U19" s="508"/>
      <c r="V19" s="508"/>
      <c r="W19" s="508"/>
      <c r="X19" s="508"/>
      <c r="Y19" s="502">
        <v>4583</v>
      </c>
      <c r="Z19" s="499"/>
      <c r="AA19" s="499"/>
      <c r="AB19" s="499"/>
      <c r="AC19" s="499"/>
      <c r="AD19" s="499"/>
      <c r="AE19" s="499"/>
      <c r="AF19" s="499"/>
      <c r="AG19" s="499"/>
      <c r="AH19" s="502">
        <v>114579</v>
      </c>
      <c r="AI19" s="499"/>
      <c r="AJ19" s="499"/>
      <c r="AK19" s="499"/>
      <c r="AL19" s="499"/>
      <c r="AM19" s="499"/>
      <c r="AN19" s="499"/>
      <c r="AO19" s="499"/>
      <c r="AP19" s="499"/>
      <c r="AQ19" s="499"/>
      <c r="AR19" s="499"/>
      <c r="AS19" s="499"/>
      <c r="AT19" s="499"/>
      <c r="AU19" s="507">
        <v>97</v>
      </c>
      <c r="AV19" s="508"/>
      <c r="AW19" s="508"/>
      <c r="AX19" s="508"/>
      <c r="AY19" s="508"/>
      <c r="AZ19" s="508"/>
      <c r="BA19" s="508"/>
      <c r="BB19" s="502">
        <v>792</v>
      </c>
      <c r="BC19" s="499"/>
      <c r="BD19" s="499"/>
      <c r="BE19" s="499"/>
      <c r="BF19" s="499"/>
      <c r="BG19" s="499"/>
      <c r="BH19" s="499"/>
      <c r="BI19" s="499"/>
      <c r="BJ19" s="503"/>
      <c r="BK19" s="499">
        <v>41354</v>
      </c>
      <c r="BL19" s="499"/>
      <c r="BM19" s="499"/>
      <c r="BN19" s="499"/>
      <c r="BO19" s="499"/>
      <c r="BP19" s="499"/>
      <c r="BQ19" s="499"/>
      <c r="BR19" s="499"/>
      <c r="BS19" s="499"/>
      <c r="BT19" s="499"/>
      <c r="BU19" s="499"/>
      <c r="BV19" s="499"/>
      <c r="BW19" s="499"/>
      <c r="BX19" s="507">
        <v>418</v>
      </c>
      <c r="BY19" s="508"/>
      <c r="BZ19" s="508"/>
      <c r="CA19" s="508"/>
      <c r="CB19" s="508"/>
      <c r="CC19" s="508"/>
      <c r="CD19" s="508"/>
      <c r="CE19" s="502">
        <v>3791</v>
      </c>
      <c r="CF19" s="499"/>
      <c r="CG19" s="499"/>
      <c r="CH19" s="499"/>
      <c r="CI19" s="499"/>
      <c r="CJ19" s="499"/>
      <c r="CK19" s="499"/>
      <c r="CL19" s="499"/>
      <c r="CM19" s="503"/>
      <c r="CN19" s="502">
        <v>73226</v>
      </c>
      <c r="CO19" s="499"/>
      <c r="CP19" s="499"/>
      <c r="CQ19" s="499"/>
      <c r="CR19" s="499"/>
      <c r="CS19" s="499"/>
      <c r="CT19" s="499"/>
      <c r="CU19" s="499"/>
      <c r="CV19" s="499"/>
      <c r="CW19" s="499"/>
      <c r="CX19" s="499"/>
      <c r="CY19" s="499"/>
      <c r="CZ19" s="499"/>
      <c r="DA19" s="507" t="s">
        <v>178</v>
      </c>
      <c r="DB19" s="508"/>
      <c r="DC19" s="508"/>
      <c r="DD19" s="508"/>
      <c r="DE19" s="508"/>
      <c r="DF19" s="508"/>
      <c r="DG19" s="508"/>
      <c r="DH19" s="502" t="s">
        <v>178</v>
      </c>
      <c r="DI19" s="499"/>
      <c r="DJ19" s="499"/>
      <c r="DK19" s="499"/>
      <c r="DL19" s="499"/>
      <c r="DM19" s="499"/>
      <c r="DN19" s="499"/>
      <c r="DO19" s="499"/>
      <c r="DP19" s="503"/>
      <c r="DQ19" s="499" t="s">
        <v>178</v>
      </c>
      <c r="DR19" s="499"/>
      <c r="DS19" s="499"/>
      <c r="DT19" s="499"/>
      <c r="DU19" s="499"/>
      <c r="DV19" s="499"/>
      <c r="DW19" s="499"/>
      <c r="DX19" s="499"/>
      <c r="DY19" s="499"/>
      <c r="DZ19" s="499"/>
      <c r="EA19" s="499"/>
      <c r="EB19" s="499"/>
      <c r="EC19" s="500"/>
    </row>
    <row r="20" spans="2:53" ht="15" customHeight="1">
      <c r="B20" s="4" t="s">
        <v>258</v>
      </c>
      <c r="C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2:53" ht="15" customHeight="1">
      <c r="B21" s="4" t="s">
        <v>493</v>
      </c>
      <c r="C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4" ht="17.25">
      <c r="A24" s="1" t="s">
        <v>103</v>
      </c>
    </row>
    <row r="25" spans="2:160" ht="22.5" customHeight="1">
      <c r="B25" s="4" t="s">
        <v>107</v>
      </c>
      <c r="DA25" s="4"/>
      <c r="DB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05:160" ht="15" customHeight="1"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26" t="s">
        <v>305</v>
      </c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B26" s="4"/>
      <c r="FC26" s="4"/>
      <c r="FD26" s="4"/>
    </row>
    <row r="27" spans="2:160" ht="70.5" customHeight="1">
      <c r="B27" s="494" t="s">
        <v>503</v>
      </c>
      <c r="C27" s="494"/>
      <c r="D27" s="494"/>
      <c r="E27" s="494"/>
      <c r="F27" s="494"/>
      <c r="G27" s="494"/>
      <c r="H27" s="494"/>
      <c r="I27" s="494"/>
      <c r="J27" s="494"/>
      <c r="K27" s="494"/>
      <c r="L27" s="494"/>
      <c r="M27" s="494"/>
      <c r="N27" s="494" t="s">
        <v>504</v>
      </c>
      <c r="O27" s="494"/>
      <c r="P27" s="494"/>
      <c r="Q27" s="494"/>
      <c r="R27" s="494"/>
      <c r="S27" s="494"/>
      <c r="T27" s="494"/>
      <c r="U27" s="494"/>
      <c r="V27" s="494"/>
      <c r="W27" s="494"/>
      <c r="X27" s="494"/>
      <c r="Y27" s="494"/>
      <c r="Z27" s="494"/>
      <c r="AA27" s="494"/>
      <c r="AB27" s="494"/>
      <c r="AC27" s="495" t="s">
        <v>259</v>
      </c>
      <c r="AD27" s="494"/>
      <c r="AE27" s="494"/>
      <c r="AF27" s="494"/>
      <c r="AG27" s="494"/>
      <c r="AH27" s="494"/>
      <c r="AI27" s="494"/>
      <c r="AJ27" s="494"/>
      <c r="AK27" s="494"/>
      <c r="AL27" s="494"/>
      <c r="AM27" s="494"/>
      <c r="AN27" s="494"/>
      <c r="AO27" s="494"/>
      <c r="AP27" s="494"/>
      <c r="AQ27" s="494"/>
      <c r="AR27" s="495" t="s">
        <v>260</v>
      </c>
      <c r="AS27" s="494"/>
      <c r="AT27" s="494"/>
      <c r="AU27" s="494"/>
      <c r="AV27" s="494"/>
      <c r="AW27" s="494"/>
      <c r="AX27" s="494"/>
      <c r="AY27" s="494"/>
      <c r="AZ27" s="494"/>
      <c r="BA27" s="494"/>
      <c r="BB27" s="494"/>
      <c r="BC27" s="494"/>
      <c r="BD27" s="494"/>
      <c r="BE27" s="494"/>
      <c r="BF27" s="494"/>
      <c r="BG27" s="495" t="s">
        <v>261</v>
      </c>
      <c r="BH27" s="494"/>
      <c r="BI27" s="494"/>
      <c r="BJ27" s="494"/>
      <c r="BK27" s="494"/>
      <c r="BL27" s="494"/>
      <c r="BM27" s="494"/>
      <c r="BN27" s="494"/>
      <c r="BO27" s="494"/>
      <c r="BP27" s="494"/>
      <c r="BQ27" s="494"/>
      <c r="BR27" s="494"/>
      <c r="BS27" s="494"/>
      <c r="BT27" s="494"/>
      <c r="BU27" s="494"/>
      <c r="BV27" s="495" t="s">
        <v>391</v>
      </c>
      <c r="BW27" s="494"/>
      <c r="BX27" s="494"/>
      <c r="BY27" s="494"/>
      <c r="BZ27" s="494"/>
      <c r="CA27" s="494"/>
      <c r="CB27" s="494"/>
      <c r="CC27" s="494"/>
      <c r="CD27" s="494"/>
      <c r="CE27" s="494"/>
      <c r="CF27" s="494"/>
      <c r="CG27" s="494"/>
      <c r="CH27" s="494"/>
      <c r="CI27" s="494"/>
      <c r="CJ27" s="494"/>
      <c r="CK27" s="495" t="s">
        <v>262</v>
      </c>
      <c r="CL27" s="494"/>
      <c r="CM27" s="494"/>
      <c r="CN27" s="494"/>
      <c r="CO27" s="494"/>
      <c r="CP27" s="494"/>
      <c r="CQ27" s="494"/>
      <c r="CR27" s="494"/>
      <c r="CS27" s="494"/>
      <c r="CT27" s="494"/>
      <c r="CU27" s="494"/>
      <c r="CV27" s="494"/>
      <c r="CW27" s="494"/>
      <c r="CX27" s="494"/>
      <c r="CY27" s="494"/>
      <c r="CZ27" s="495" t="s">
        <v>263</v>
      </c>
      <c r="DA27" s="494"/>
      <c r="DB27" s="494"/>
      <c r="DC27" s="494"/>
      <c r="DD27" s="494"/>
      <c r="DE27" s="494"/>
      <c r="DF27" s="494"/>
      <c r="DG27" s="494"/>
      <c r="DH27" s="494"/>
      <c r="DI27" s="494"/>
      <c r="DJ27" s="494"/>
      <c r="DK27" s="494"/>
      <c r="DL27" s="494"/>
      <c r="DM27" s="494"/>
      <c r="DN27" s="494"/>
      <c r="DO27" s="495" t="s">
        <v>264</v>
      </c>
      <c r="DP27" s="494"/>
      <c r="DQ27" s="494"/>
      <c r="DR27" s="494"/>
      <c r="DS27" s="494"/>
      <c r="DT27" s="494"/>
      <c r="DU27" s="494"/>
      <c r="DV27" s="494"/>
      <c r="DW27" s="494"/>
      <c r="DX27" s="494"/>
      <c r="DY27" s="494"/>
      <c r="DZ27" s="494"/>
      <c r="EA27" s="494"/>
      <c r="EB27" s="494"/>
      <c r="EC27" s="494"/>
      <c r="FD27" s="4"/>
    </row>
    <row r="28" spans="2:160" ht="30" customHeight="1">
      <c r="B28" s="494" t="s">
        <v>100</v>
      </c>
      <c r="C28" s="494"/>
      <c r="D28" s="494"/>
      <c r="E28" s="494"/>
      <c r="F28" s="494"/>
      <c r="G28" s="494"/>
      <c r="H28" s="494"/>
      <c r="I28" s="494"/>
      <c r="J28" s="494"/>
      <c r="K28" s="494"/>
      <c r="L28" s="494"/>
      <c r="M28" s="494"/>
      <c r="N28" s="494">
        <f>SUM(AC28:EC28)</f>
        <v>97</v>
      </c>
      <c r="O28" s="494"/>
      <c r="P28" s="494"/>
      <c r="Q28" s="494"/>
      <c r="R28" s="494"/>
      <c r="S28" s="494"/>
      <c r="T28" s="494"/>
      <c r="U28" s="494"/>
      <c r="V28" s="494"/>
      <c r="W28" s="494"/>
      <c r="X28" s="494"/>
      <c r="Y28" s="494"/>
      <c r="Z28" s="494"/>
      <c r="AA28" s="494"/>
      <c r="AB28" s="494"/>
      <c r="AC28" s="494">
        <v>8</v>
      </c>
      <c r="AD28" s="494"/>
      <c r="AE28" s="494"/>
      <c r="AF28" s="494"/>
      <c r="AG28" s="494"/>
      <c r="AH28" s="494"/>
      <c r="AI28" s="494"/>
      <c r="AJ28" s="494"/>
      <c r="AK28" s="494"/>
      <c r="AL28" s="494"/>
      <c r="AM28" s="494"/>
      <c r="AN28" s="494"/>
      <c r="AO28" s="494"/>
      <c r="AP28" s="494"/>
      <c r="AQ28" s="494"/>
      <c r="AR28" s="494">
        <v>19</v>
      </c>
      <c r="AS28" s="494"/>
      <c r="AT28" s="494"/>
      <c r="AU28" s="494"/>
      <c r="AV28" s="494"/>
      <c r="AW28" s="494"/>
      <c r="AX28" s="494"/>
      <c r="AY28" s="494"/>
      <c r="AZ28" s="494"/>
      <c r="BA28" s="494"/>
      <c r="BB28" s="494"/>
      <c r="BC28" s="494"/>
      <c r="BD28" s="494"/>
      <c r="BE28" s="494"/>
      <c r="BF28" s="494"/>
      <c r="BG28" s="494">
        <v>16</v>
      </c>
      <c r="BH28" s="494"/>
      <c r="BI28" s="494"/>
      <c r="BJ28" s="494"/>
      <c r="BK28" s="494"/>
      <c r="BL28" s="494"/>
      <c r="BM28" s="494"/>
      <c r="BN28" s="494"/>
      <c r="BO28" s="494"/>
      <c r="BP28" s="494"/>
      <c r="BQ28" s="494"/>
      <c r="BR28" s="494"/>
      <c r="BS28" s="494"/>
      <c r="BT28" s="494"/>
      <c r="BU28" s="494"/>
      <c r="BV28" s="494">
        <v>34</v>
      </c>
      <c r="BW28" s="494"/>
      <c r="BX28" s="494"/>
      <c r="BY28" s="494"/>
      <c r="BZ28" s="494"/>
      <c r="CA28" s="494"/>
      <c r="CB28" s="494"/>
      <c r="CC28" s="494"/>
      <c r="CD28" s="494"/>
      <c r="CE28" s="494"/>
      <c r="CF28" s="494"/>
      <c r="CG28" s="494"/>
      <c r="CH28" s="494"/>
      <c r="CI28" s="494"/>
      <c r="CJ28" s="494"/>
      <c r="CK28" s="494">
        <v>9</v>
      </c>
      <c r="CL28" s="494"/>
      <c r="CM28" s="494"/>
      <c r="CN28" s="494"/>
      <c r="CO28" s="494"/>
      <c r="CP28" s="494"/>
      <c r="CQ28" s="494"/>
      <c r="CR28" s="494"/>
      <c r="CS28" s="494"/>
      <c r="CT28" s="494"/>
      <c r="CU28" s="494"/>
      <c r="CV28" s="494"/>
      <c r="CW28" s="494"/>
      <c r="CX28" s="494"/>
      <c r="CY28" s="494"/>
      <c r="CZ28" s="494">
        <v>10</v>
      </c>
      <c r="DA28" s="494"/>
      <c r="DB28" s="494"/>
      <c r="DC28" s="494"/>
      <c r="DD28" s="494"/>
      <c r="DE28" s="494"/>
      <c r="DF28" s="494"/>
      <c r="DG28" s="494"/>
      <c r="DH28" s="494"/>
      <c r="DI28" s="494"/>
      <c r="DJ28" s="494"/>
      <c r="DK28" s="494"/>
      <c r="DL28" s="494"/>
      <c r="DM28" s="494"/>
      <c r="DN28" s="494"/>
      <c r="DO28" s="494">
        <v>1</v>
      </c>
      <c r="DP28" s="494"/>
      <c r="DQ28" s="494"/>
      <c r="DR28" s="494"/>
      <c r="DS28" s="494"/>
      <c r="DT28" s="494"/>
      <c r="DU28" s="494"/>
      <c r="DV28" s="494"/>
      <c r="DW28" s="494"/>
      <c r="DX28" s="494"/>
      <c r="DY28" s="494"/>
      <c r="DZ28" s="494"/>
      <c r="EA28" s="494"/>
      <c r="EB28" s="494"/>
      <c r="EC28" s="494"/>
      <c r="FD28" s="4"/>
    </row>
    <row r="29" spans="2:160" ht="15" customHeight="1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FD29" s="4"/>
    </row>
    <row r="30" spans="105:160" ht="15" customHeight="1"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2:160" ht="22.5" customHeight="1">
      <c r="B31" s="4" t="s">
        <v>108</v>
      </c>
      <c r="DA31" s="4"/>
      <c r="DB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</row>
    <row r="32" spans="105:160" ht="15" customHeight="1"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26" t="s">
        <v>305</v>
      </c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B32" s="4"/>
      <c r="FC32" s="4"/>
      <c r="FD32" s="4"/>
    </row>
    <row r="33" spans="2:160" ht="69.75" customHeight="1">
      <c r="B33" s="494" t="s">
        <v>503</v>
      </c>
      <c r="C33" s="494"/>
      <c r="D33" s="494"/>
      <c r="E33" s="494"/>
      <c r="F33" s="494"/>
      <c r="G33" s="494"/>
      <c r="H33" s="494"/>
      <c r="I33" s="494"/>
      <c r="J33" s="494"/>
      <c r="K33" s="494"/>
      <c r="L33" s="494"/>
      <c r="M33" s="494"/>
      <c r="N33" s="494" t="s">
        <v>504</v>
      </c>
      <c r="O33" s="494"/>
      <c r="P33" s="494"/>
      <c r="Q33" s="494"/>
      <c r="R33" s="494"/>
      <c r="S33" s="494"/>
      <c r="T33" s="494"/>
      <c r="U33" s="494"/>
      <c r="V33" s="494"/>
      <c r="W33" s="494"/>
      <c r="X33" s="494"/>
      <c r="Y33" s="494"/>
      <c r="Z33" s="496" t="s">
        <v>269</v>
      </c>
      <c r="AA33" s="497"/>
      <c r="AB33" s="497"/>
      <c r="AC33" s="497"/>
      <c r="AD33" s="497"/>
      <c r="AE33" s="497"/>
      <c r="AF33" s="497"/>
      <c r="AG33" s="497"/>
      <c r="AH33" s="497"/>
      <c r="AI33" s="497"/>
      <c r="AJ33" s="497"/>
      <c r="AK33" s="497"/>
      <c r="AL33" s="496" t="s">
        <v>265</v>
      </c>
      <c r="AM33" s="497"/>
      <c r="AN33" s="497"/>
      <c r="AO33" s="497"/>
      <c r="AP33" s="497"/>
      <c r="AQ33" s="497"/>
      <c r="AR33" s="497"/>
      <c r="AS33" s="497"/>
      <c r="AT33" s="497"/>
      <c r="AU33" s="497"/>
      <c r="AV33" s="497"/>
      <c r="AW33" s="497"/>
      <c r="AX33" s="496" t="s">
        <v>266</v>
      </c>
      <c r="AY33" s="497"/>
      <c r="AZ33" s="497"/>
      <c r="BA33" s="497"/>
      <c r="BB33" s="497"/>
      <c r="BC33" s="497"/>
      <c r="BD33" s="497"/>
      <c r="BE33" s="497"/>
      <c r="BF33" s="497"/>
      <c r="BG33" s="497"/>
      <c r="BH33" s="497"/>
      <c r="BI33" s="497"/>
      <c r="BJ33" s="496" t="s">
        <v>267</v>
      </c>
      <c r="BK33" s="497"/>
      <c r="BL33" s="497"/>
      <c r="BM33" s="497"/>
      <c r="BN33" s="497"/>
      <c r="BO33" s="497"/>
      <c r="BP33" s="497"/>
      <c r="BQ33" s="497"/>
      <c r="BR33" s="497"/>
      <c r="BS33" s="497"/>
      <c r="BT33" s="497"/>
      <c r="BU33" s="497"/>
      <c r="BV33" s="496" t="s">
        <v>355</v>
      </c>
      <c r="BW33" s="497"/>
      <c r="BX33" s="497"/>
      <c r="BY33" s="497"/>
      <c r="BZ33" s="497"/>
      <c r="CA33" s="497"/>
      <c r="CB33" s="497"/>
      <c r="CC33" s="497"/>
      <c r="CD33" s="497"/>
      <c r="CE33" s="497"/>
      <c r="CF33" s="497"/>
      <c r="CG33" s="497"/>
      <c r="CH33" s="524" t="s">
        <v>356</v>
      </c>
      <c r="CI33" s="525"/>
      <c r="CJ33" s="525"/>
      <c r="CK33" s="525"/>
      <c r="CL33" s="525"/>
      <c r="CM33" s="525"/>
      <c r="CN33" s="525"/>
      <c r="CO33" s="525"/>
      <c r="CP33" s="525"/>
      <c r="CQ33" s="525"/>
      <c r="CR33" s="525"/>
      <c r="CS33" s="526"/>
      <c r="CT33" s="522" t="s">
        <v>357</v>
      </c>
      <c r="CU33" s="523"/>
      <c r="CV33" s="523"/>
      <c r="CW33" s="523"/>
      <c r="CX33" s="523"/>
      <c r="CY33" s="523"/>
      <c r="CZ33" s="523"/>
      <c r="DA33" s="523"/>
      <c r="DB33" s="523"/>
      <c r="DC33" s="523"/>
      <c r="DD33" s="523"/>
      <c r="DE33" s="523"/>
      <c r="DF33" s="522" t="s">
        <v>358</v>
      </c>
      <c r="DG33" s="523"/>
      <c r="DH33" s="523"/>
      <c r="DI33" s="523"/>
      <c r="DJ33" s="523"/>
      <c r="DK33" s="523"/>
      <c r="DL33" s="523"/>
      <c r="DM33" s="523"/>
      <c r="DN33" s="523"/>
      <c r="DO33" s="523"/>
      <c r="DP33" s="523"/>
      <c r="DQ33" s="523"/>
      <c r="DR33" s="496" t="s">
        <v>268</v>
      </c>
      <c r="DS33" s="497"/>
      <c r="DT33" s="497"/>
      <c r="DU33" s="497"/>
      <c r="DV33" s="497"/>
      <c r="DW33" s="497"/>
      <c r="DX33" s="497"/>
      <c r="DY33" s="497"/>
      <c r="DZ33" s="497"/>
      <c r="EA33" s="497"/>
      <c r="EB33" s="497"/>
      <c r="EC33" s="497"/>
      <c r="FD33" s="4"/>
    </row>
    <row r="34" spans="2:160" ht="27" customHeight="1">
      <c r="B34" s="494" t="s">
        <v>100</v>
      </c>
      <c r="C34" s="494"/>
      <c r="D34" s="494"/>
      <c r="E34" s="494"/>
      <c r="F34" s="494"/>
      <c r="G34" s="494"/>
      <c r="H34" s="494"/>
      <c r="I34" s="494"/>
      <c r="J34" s="494"/>
      <c r="K34" s="494"/>
      <c r="L34" s="494"/>
      <c r="M34" s="494"/>
      <c r="N34" s="494">
        <f>SUM(Z34:ET34)</f>
        <v>418</v>
      </c>
      <c r="O34" s="494"/>
      <c r="P34" s="494"/>
      <c r="Q34" s="494"/>
      <c r="R34" s="494"/>
      <c r="S34" s="494"/>
      <c r="T34" s="494"/>
      <c r="U34" s="494"/>
      <c r="V34" s="494"/>
      <c r="W34" s="494"/>
      <c r="X34" s="494"/>
      <c r="Y34" s="494"/>
      <c r="Z34" s="494">
        <v>13</v>
      </c>
      <c r="AA34" s="494"/>
      <c r="AB34" s="494"/>
      <c r="AC34" s="494"/>
      <c r="AD34" s="494"/>
      <c r="AE34" s="494"/>
      <c r="AF34" s="494"/>
      <c r="AG34" s="494"/>
      <c r="AH34" s="494"/>
      <c r="AI34" s="494"/>
      <c r="AJ34" s="494"/>
      <c r="AK34" s="494"/>
      <c r="AL34" s="494">
        <v>37</v>
      </c>
      <c r="AM34" s="494"/>
      <c r="AN34" s="494"/>
      <c r="AO34" s="494"/>
      <c r="AP34" s="494"/>
      <c r="AQ34" s="494"/>
      <c r="AR34" s="494"/>
      <c r="AS34" s="494"/>
      <c r="AT34" s="494"/>
      <c r="AU34" s="494"/>
      <c r="AV34" s="494"/>
      <c r="AW34" s="494"/>
      <c r="AX34" s="494">
        <v>35</v>
      </c>
      <c r="AY34" s="494"/>
      <c r="AZ34" s="494"/>
      <c r="BA34" s="494"/>
      <c r="BB34" s="494"/>
      <c r="BC34" s="494"/>
      <c r="BD34" s="494"/>
      <c r="BE34" s="494"/>
      <c r="BF34" s="494"/>
      <c r="BG34" s="494"/>
      <c r="BH34" s="494"/>
      <c r="BI34" s="494"/>
      <c r="BJ34" s="494">
        <v>95</v>
      </c>
      <c r="BK34" s="494"/>
      <c r="BL34" s="494"/>
      <c r="BM34" s="494"/>
      <c r="BN34" s="494"/>
      <c r="BO34" s="494"/>
      <c r="BP34" s="494"/>
      <c r="BQ34" s="494"/>
      <c r="BR34" s="494"/>
      <c r="BS34" s="494"/>
      <c r="BT34" s="494"/>
      <c r="BU34" s="494"/>
      <c r="BV34" s="494">
        <v>74</v>
      </c>
      <c r="BW34" s="494"/>
      <c r="BX34" s="494"/>
      <c r="BY34" s="494"/>
      <c r="BZ34" s="494"/>
      <c r="CA34" s="494"/>
      <c r="CB34" s="494"/>
      <c r="CC34" s="494"/>
      <c r="CD34" s="494"/>
      <c r="CE34" s="494"/>
      <c r="CF34" s="494"/>
      <c r="CG34" s="494"/>
      <c r="CH34" s="494">
        <v>135</v>
      </c>
      <c r="CI34" s="494"/>
      <c r="CJ34" s="494"/>
      <c r="CK34" s="494"/>
      <c r="CL34" s="494"/>
      <c r="CM34" s="494"/>
      <c r="CN34" s="494"/>
      <c r="CO34" s="494"/>
      <c r="CP34" s="494"/>
      <c r="CQ34" s="494"/>
      <c r="CR34" s="494"/>
      <c r="CS34" s="494"/>
      <c r="CT34" s="494">
        <v>19</v>
      </c>
      <c r="CU34" s="494"/>
      <c r="CV34" s="494"/>
      <c r="CW34" s="494"/>
      <c r="CX34" s="494"/>
      <c r="CY34" s="494"/>
      <c r="CZ34" s="494"/>
      <c r="DA34" s="494"/>
      <c r="DB34" s="494"/>
      <c r="DC34" s="494"/>
      <c r="DD34" s="494"/>
      <c r="DE34" s="494"/>
      <c r="DF34" s="494">
        <v>9</v>
      </c>
      <c r="DG34" s="494"/>
      <c r="DH34" s="494"/>
      <c r="DI34" s="494"/>
      <c r="DJ34" s="494"/>
      <c r="DK34" s="494"/>
      <c r="DL34" s="494"/>
      <c r="DM34" s="494"/>
      <c r="DN34" s="494"/>
      <c r="DO34" s="494"/>
      <c r="DP34" s="494"/>
      <c r="DQ34" s="494"/>
      <c r="DR34" s="494">
        <v>1</v>
      </c>
      <c r="DS34" s="494"/>
      <c r="DT34" s="494"/>
      <c r="DU34" s="494"/>
      <c r="DV34" s="494"/>
      <c r="DW34" s="494"/>
      <c r="DX34" s="494"/>
      <c r="DY34" s="494"/>
      <c r="DZ34" s="494"/>
      <c r="EA34" s="494"/>
      <c r="EB34" s="494"/>
      <c r="EC34" s="494"/>
      <c r="FD34" s="4"/>
    </row>
    <row r="35" ht="4.5" customHeight="1"/>
  </sheetData>
  <sheetProtection/>
  <mergeCells count="253">
    <mergeCell ref="CE6:CM6"/>
    <mergeCell ref="AH6:AT6"/>
    <mergeCell ref="AH7:AT7"/>
    <mergeCell ref="BX10:CD10"/>
    <mergeCell ref="BB12:BJ12"/>
    <mergeCell ref="DH8:DP8"/>
    <mergeCell ref="DH9:DP9"/>
    <mergeCell ref="DH10:DP10"/>
    <mergeCell ref="BX7:CD7"/>
    <mergeCell ref="CE7:CM7"/>
    <mergeCell ref="BX9:CD9"/>
    <mergeCell ref="BX8:CD8"/>
    <mergeCell ref="CE8:CM8"/>
    <mergeCell ref="DA8:DG8"/>
    <mergeCell ref="DA12:DG12"/>
    <mergeCell ref="BX11:CD11"/>
    <mergeCell ref="CN11:CZ11"/>
    <mergeCell ref="BX12:CD12"/>
    <mergeCell ref="B16:G16"/>
    <mergeCell ref="DQ16:EC16"/>
    <mergeCell ref="DQ15:EC15"/>
    <mergeCell ref="BK14:BW14"/>
    <mergeCell ref="BB13:BJ13"/>
    <mergeCell ref="BK13:BW13"/>
    <mergeCell ref="BX13:CD13"/>
    <mergeCell ref="H14:L14"/>
    <mergeCell ref="H15:L15"/>
    <mergeCell ref="H16:L16"/>
    <mergeCell ref="DR34:EC34"/>
    <mergeCell ref="DF33:DQ33"/>
    <mergeCell ref="AR28:BF28"/>
    <mergeCell ref="DR33:EC33"/>
    <mergeCell ref="BX19:CD19"/>
    <mergeCell ref="CT33:DE33"/>
    <mergeCell ref="BV34:CG34"/>
    <mergeCell ref="CH34:CS34"/>
    <mergeCell ref="CH33:CS33"/>
    <mergeCell ref="CT34:DE34"/>
    <mergeCell ref="BB17:BJ17"/>
    <mergeCell ref="BX17:CD17"/>
    <mergeCell ref="AX34:BI34"/>
    <mergeCell ref="BJ33:BU33"/>
    <mergeCell ref="BJ34:BU34"/>
    <mergeCell ref="BV33:CG33"/>
    <mergeCell ref="AU19:BA19"/>
    <mergeCell ref="AU18:BA18"/>
    <mergeCell ref="BB18:BJ18"/>
    <mergeCell ref="BV27:CJ27"/>
    <mergeCell ref="CN16:CZ16"/>
    <mergeCell ref="DA16:DG16"/>
    <mergeCell ref="DF34:DQ34"/>
    <mergeCell ref="B11:G11"/>
    <mergeCell ref="B12:G12"/>
    <mergeCell ref="B13:G13"/>
    <mergeCell ref="B14:G14"/>
    <mergeCell ref="B15:G15"/>
    <mergeCell ref="H11:L11"/>
    <mergeCell ref="H12:L12"/>
    <mergeCell ref="B5:Q6"/>
    <mergeCell ref="B7:G7"/>
    <mergeCell ref="B8:G8"/>
    <mergeCell ref="B9:G9"/>
    <mergeCell ref="B17:G17"/>
    <mergeCell ref="B19:G19"/>
    <mergeCell ref="H7:L7"/>
    <mergeCell ref="H8:L8"/>
    <mergeCell ref="H9:L9"/>
    <mergeCell ref="H10:L10"/>
    <mergeCell ref="H13:L13"/>
    <mergeCell ref="B10:G10"/>
    <mergeCell ref="H17:L17"/>
    <mergeCell ref="H19:L19"/>
    <mergeCell ref="M7:Q7"/>
    <mergeCell ref="M8:Q8"/>
    <mergeCell ref="M9:Q9"/>
    <mergeCell ref="M10:Q10"/>
    <mergeCell ref="M11:Q11"/>
    <mergeCell ref="M12:Q12"/>
    <mergeCell ref="M13:Q13"/>
    <mergeCell ref="M14:Q14"/>
    <mergeCell ref="M15:Q15"/>
    <mergeCell ref="M16:Q16"/>
    <mergeCell ref="M17:Q17"/>
    <mergeCell ref="M19:Q19"/>
    <mergeCell ref="R5:AT5"/>
    <mergeCell ref="R6:X6"/>
    <mergeCell ref="R7:X7"/>
    <mergeCell ref="R8:X8"/>
    <mergeCell ref="R9:X9"/>
    <mergeCell ref="R10:X10"/>
    <mergeCell ref="Y6:AG6"/>
    <mergeCell ref="R11:X11"/>
    <mergeCell ref="R13:X13"/>
    <mergeCell ref="R14:X14"/>
    <mergeCell ref="R15:X15"/>
    <mergeCell ref="R16:X16"/>
    <mergeCell ref="R12:X12"/>
    <mergeCell ref="R17:X17"/>
    <mergeCell ref="R19:X19"/>
    <mergeCell ref="Y7:AG7"/>
    <mergeCell ref="Y8:AG8"/>
    <mergeCell ref="Y9:AG9"/>
    <mergeCell ref="Y10:AG10"/>
    <mergeCell ref="Y11:AG11"/>
    <mergeCell ref="Y12:AG12"/>
    <mergeCell ref="Y13:AG13"/>
    <mergeCell ref="Y14:AG14"/>
    <mergeCell ref="Y15:AG15"/>
    <mergeCell ref="Y16:AG16"/>
    <mergeCell ref="Y17:AG17"/>
    <mergeCell ref="Y19:AG19"/>
    <mergeCell ref="AH8:AT8"/>
    <mergeCell ref="AH9:AT9"/>
    <mergeCell ref="AH10:AT10"/>
    <mergeCell ref="AH11:AT11"/>
    <mergeCell ref="AH13:AT13"/>
    <mergeCell ref="AH14:AT14"/>
    <mergeCell ref="AH12:AT12"/>
    <mergeCell ref="AH15:AT15"/>
    <mergeCell ref="AH16:AT16"/>
    <mergeCell ref="AH17:AT17"/>
    <mergeCell ref="AH19:AT19"/>
    <mergeCell ref="AU13:BA13"/>
    <mergeCell ref="AU14:BA14"/>
    <mergeCell ref="AU15:BA15"/>
    <mergeCell ref="AU16:BA16"/>
    <mergeCell ref="AU17:BA17"/>
    <mergeCell ref="AU5:BW5"/>
    <mergeCell ref="AU6:BA6"/>
    <mergeCell ref="AU7:BA7"/>
    <mergeCell ref="AU8:BA8"/>
    <mergeCell ref="BB8:BJ8"/>
    <mergeCell ref="BB6:BJ6"/>
    <mergeCell ref="BB7:BJ7"/>
    <mergeCell ref="BK6:BW6"/>
    <mergeCell ref="AU9:BA9"/>
    <mergeCell ref="AU10:BA10"/>
    <mergeCell ref="BB16:BJ16"/>
    <mergeCell ref="BB19:BJ19"/>
    <mergeCell ref="BB14:BJ14"/>
    <mergeCell ref="BB15:BJ15"/>
    <mergeCell ref="AU11:BA11"/>
    <mergeCell ref="AU12:BA12"/>
    <mergeCell ref="BB9:BJ9"/>
    <mergeCell ref="BB11:BJ11"/>
    <mergeCell ref="CE16:CM16"/>
    <mergeCell ref="CE12:CM12"/>
    <mergeCell ref="BK7:BW7"/>
    <mergeCell ref="BK8:BW8"/>
    <mergeCell ref="BK9:BW9"/>
    <mergeCell ref="BB10:BJ10"/>
    <mergeCell ref="BK10:BW10"/>
    <mergeCell ref="BK11:BW11"/>
    <mergeCell ref="BK12:BW12"/>
    <mergeCell ref="BX16:CD16"/>
    <mergeCell ref="BK15:BW15"/>
    <mergeCell ref="BK16:BW16"/>
    <mergeCell ref="BK17:BW17"/>
    <mergeCell ref="BK19:BW19"/>
    <mergeCell ref="CE9:CM9"/>
    <mergeCell ref="CE10:CM10"/>
    <mergeCell ref="CE11:CM11"/>
    <mergeCell ref="CE13:CM13"/>
    <mergeCell ref="BX14:CD14"/>
    <mergeCell ref="CE15:CM15"/>
    <mergeCell ref="CN7:CZ7"/>
    <mergeCell ref="CN8:CZ8"/>
    <mergeCell ref="CN9:CZ9"/>
    <mergeCell ref="CN10:CZ10"/>
    <mergeCell ref="CN13:CZ13"/>
    <mergeCell ref="CN14:CZ14"/>
    <mergeCell ref="CN12:CZ12"/>
    <mergeCell ref="CN17:CZ17"/>
    <mergeCell ref="CN19:CZ19"/>
    <mergeCell ref="DA5:EC5"/>
    <mergeCell ref="DA6:DG6"/>
    <mergeCell ref="DA7:DG7"/>
    <mergeCell ref="BX5:CZ5"/>
    <mergeCell ref="BX6:CD6"/>
    <mergeCell ref="BX15:CD15"/>
    <mergeCell ref="CE17:CM17"/>
    <mergeCell ref="CN6:CZ6"/>
    <mergeCell ref="DA15:DG15"/>
    <mergeCell ref="DH12:DP12"/>
    <mergeCell ref="Z33:AK33"/>
    <mergeCell ref="AL33:AW33"/>
    <mergeCell ref="DA9:DG9"/>
    <mergeCell ref="DA10:DG10"/>
    <mergeCell ref="DA11:DG11"/>
    <mergeCell ref="CE19:CM19"/>
    <mergeCell ref="CE14:CM14"/>
    <mergeCell ref="CN15:CZ15"/>
    <mergeCell ref="DH11:DP11"/>
    <mergeCell ref="DA17:DG17"/>
    <mergeCell ref="DA19:DG19"/>
    <mergeCell ref="DH6:DP6"/>
    <mergeCell ref="DH7:DP7"/>
    <mergeCell ref="DA13:DG13"/>
    <mergeCell ref="DA14:DG14"/>
    <mergeCell ref="DH13:DP13"/>
    <mergeCell ref="DH16:DP16"/>
    <mergeCell ref="DH14:DP14"/>
    <mergeCell ref="DH15:DP15"/>
    <mergeCell ref="DQ12:EC12"/>
    <mergeCell ref="DQ13:EC13"/>
    <mergeCell ref="DQ14:EC14"/>
    <mergeCell ref="DQ6:EC6"/>
    <mergeCell ref="DQ7:EC7"/>
    <mergeCell ref="DQ8:EC8"/>
    <mergeCell ref="DQ9:EC9"/>
    <mergeCell ref="DQ11:EC11"/>
    <mergeCell ref="DQ10:EC10"/>
    <mergeCell ref="A1:EC1"/>
    <mergeCell ref="B27:M27"/>
    <mergeCell ref="B28:M28"/>
    <mergeCell ref="N27:AB27"/>
    <mergeCell ref="N28:AB28"/>
    <mergeCell ref="AC27:AQ27"/>
    <mergeCell ref="AC28:AQ28"/>
    <mergeCell ref="AR27:BF27"/>
    <mergeCell ref="DH17:DP17"/>
    <mergeCell ref="DH19:DP19"/>
    <mergeCell ref="BV28:CJ28"/>
    <mergeCell ref="CK27:CY27"/>
    <mergeCell ref="CK28:CY28"/>
    <mergeCell ref="DQ17:EC17"/>
    <mergeCell ref="DQ19:EC19"/>
    <mergeCell ref="CZ27:DN27"/>
    <mergeCell ref="CZ28:DN28"/>
    <mergeCell ref="DO27:EC27"/>
    <mergeCell ref="DO28:EC28"/>
    <mergeCell ref="DQ18:EC18"/>
    <mergeCell ref="B33:M33"/>
    <mergeCell ref="B34:M34"/>
    <mergeCell ref="N33:Y33"/>
    <mergeCell ref="N34:Y34"/>
    <mergeCell ref="BG27:BU27"/>
    <mergeCell ref="BG28:BU28"/>
    <mergeCell ref="Z34:AK34"/>
    <mergeCell ref="AL34:AW34"/>
    <mergeCell ref="AX33:BI33"/>
    <mergeCell ref="B18:G18"/>
    <mergeCell ref="H18:L18"/>
    <mergeCell ref="M18:Q18"/>
    <mergeCell ref="R18:X18"/>
    <mergeCell ref="Y18:AG18"/>
    <mergeCell ref="AH18:AT18"/>
    <mergeCell ref="BK18:BW18"/>
    <mergeCell ref="BX18:CD18"/>
    <mergeCell ref="CE18:CM18"/>
    <mergeCell ref="CN18:CZ18"/>
    <mergeCell ref="DA18:DG18"/>
    <mergeCell ref="DH18:DP18"/>
  </mergeCells>
  <printOptions/>
  <pageMargins left="0.3937007874015748" right="0" top="0.5905511811023623" bottom="0.5905511811023623" header="0.5118110236220472" footer="0.3937007874015748"/>
  <pageSetup fitToHeight="0" fitToWidth="1" horizontalDpi="600" verticalDpi="600" orientation="portrait" paperSize="9" scale="84" r:id="rId2"/>
  <headerFooter alignWithMargins="0">
    <oddFooter>&amp;C&amp;"ＭＳ 明朝,標準"-&amp;A-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R65"/>
  <sheetViews>
    <sheetView view="pageBreakPreview" zoomScaleNormal="70" zoomScaleSheetLayoutView="100" zoomScalePageLayoutView="0" workbookViewId="0" topLeftCell="A10">
      <selection activeCell="AB11" sqref="AB11"/>
    </sheetView>
  </sheetViews>
  <sheetFormatPr defaultColWidth="2.375" defaultRowHeight="15" customHeight="1"/>
  <cols>
    <col min="1" max="33" width="2.375" style="2" customWidth="1"/>
    <col min="34" max="34" width="4.375" style="2" customWidth="1"/>
    <col min="35" max="16384" width="2.375" style="2" customWidth="1"/>
  </cols>
  <sheetData>
    <row r="1" ht="22.5" customHeight="1">
      <c r="A1" s="1" t="s">
        <v>109</v>
      </c>
    </row>
    <row r="2" spans="2:70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26" t="s">
        <v>305</v>
      </c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Q2" s="4"/>
      <c r="BR2" s="4"/>
    </row>
    <row r="3" spans="2:70" ht="15" customHeight="1">
      <c r="B3" s="510" t="s">
        <v>111</v>
      </c>
      <c r="C3" s="511"/>
      <c r="D3" s="511"/>
      <c r="E3" s="510" t="s">
        <v>112</v>
      </c>
      <c r="F3" s="511"/>
      <c r="G3" s="511"/>
      <c r="H3" s="553" t="s">
        <v>271</v>
      </c>
      <c r="I3" s="554"/>
      <c r="J3" s="554"/>
      <c r="K3" s="553" t="s">
        <v>272</v>
      </c>
      <c r="L3" s="554"/>
      <c r="M3" s="554"/>
      <c r="N3" s="553" t="s">
        <v>273</v>
      </c>
      <c r="O3" s="554"/>
      <c r="P3" s="554"/>
      <c r="Q3" s="553" t="s">
        <v>274</v>
      </c>
      <c r="R3" s="554"/>
      <c r="S3" s="554"/>
      <c r="T3" s="553" t="s">
        <v>275</v>
      </c>
      <c r="U3" s="554"/>
      <c r="V3" s="554"/>
      <c r="W3" s="553" t="s">
        <v>276</v>
      </c>
      <c r="X3" s="554"/>
      <c r="Y3" s="554"/>
      <c r="Z3" s="553" t="s">
        <v>277</v>
      </c>
      <c r="AA3" s="554"/>
      <c r="AB3" s="554"/>
      <c r="AC3" s="510" t="s">
        <v>278</v>
      </c>
      <c r="AD3" s="511"/>
      <c r="AE3" s="511"/>
      <c r="AF3" s="510" t="s">
        <v>113</v>
      </c>
      <c r="AG3" s="511"/>
      <c r="AH3" s="512"/>
      <c r="AK3" s="21"/>
      <c r="BO3" s="21"/>
      <c r="BP3" s="21"/>
      <c r="BQ3" s="21"/>
      <c r="BR3" s="8"/>
    </row>
    <row r="4" spans="2:70" ht="15" customHeight="1">
      <c r="B4" s="518"/>
      <c r="C4" s="519"/>
      <c r="D4" s="519"/>
      <c r="E4" s="518"/>
      <c r="F4" s="519"/>
      <c r="G4" s="519"/>
      <c r="H4" s="507" t="s">
        <v>166</v>
      </c>
      <c r="I4" s="508"/>
      <c r="J4" s="508"/>
      <c r="K4" s="507" t="s">
        <v>279</v>
      </c>
      <c r="L4" s="508"/>
      <c r="M4" s="508"/>
      <c r="N4" s="507" t="s">
        <v>280</v>
      </c>
      <c r="O4" s="508"/>
      <c r="P4" s="508"/>
      <c r="Q4" s="507" t="s">
        <v>281</v>
      </c>
      <c r="R4" s="508"/>
      <c r="S4" s="508"/>
      <c r="T4" s="507" t="s">
        <v>282</v>
      </c>
      <c r="U4" s="508"/>
      <c r="V4" s="508"/>
      <c r="W4" s="507" t="s">
        <v>283</v>
      </c>
      <c r="X4" s="508"/>
      <c r="Y4" s="508"/>
      <c r="Z4" s="507" t="s">
        <v>284</v>
      </c>
      <c r="AA4" s="508"/>
      <c r="AB4" s="508"/>
      <c r="AC4" s="518" t="s">
        <v>110</v>
      </c>
      <c r="AD4" s="519"/>
      <c r="AE4" s="519"/>
      <c r="AF4" s="518"/>
      <c r="AG4" s="519"/>
      <c r="AH4" s="520"/>
      <c r="AK4" s="21"/>
      <c r="BO4" s="21"/>
      <c r="BP4" s="21"/>
      <c r="BQ4" s="21"/>
      <c r="BR4" s="8"/>
    </row>
    <row r="5" spans="2:70" ht="30" customHeight="1">
      <c r="B5" s="550" t="s">
        <v>100</v>
      </c>
      <c r="C5" s="551"/>
      <c r="D5" s="551"/>
      <c r="E5" s="550">
        <f>SUM(H5:AH5)</f>
        <v>418</v>
      </c>
      <c r="F5" s="551"/>
      <c r="G5" s="551"/>
      <c r="H5" s="550">
        <v>9</v>
      </c>
      <c r="I5" s="551"/>
      <c r="J5" s="551"/>
      <c r="K5" s="550">
        <v>39</v>
      </c>
      <c r="L5" s="551"/>
      <c r="M5" s="551"/>
      <c r="N5" s="550">
        <v>25</v>
      </c>
      <c r="O5" s="551"/>
      <c r="P5" s="551"/>
      <c r="Q5" s="550">
        <v>53</v>
      </c>
      <c r="R5" s="551"/>
      <c r="S5" s="551"/>
      <c r="T5" s="550">
        <v>64</v>
      </c>
      <c r="U5" s="551"/>
      <c r="V5" s="551"/>
      <c r="W5" s="550">
        <v>109</v>
      </c>
      <c r="X5" s="551"/>
      <c r="Y5" s="551"/>
      <c r="Z5" s="550">
        <v>22</v>
      </c>
      <c r="AA5" s="551"/>
      <c r="AB5" s="551"/>
      <c r="AC5" s="550">
        <v>10</v>
      </c>
      <c r="AD5" s="551"/>
      <c r="AE5" s="551"/>
      <c r="AF5" s="550">
        <v>87</v>
      </c>
      <c r="AG5" s="551"/>
      <c r="AH5" s="555"/>
      <c r="AK5" s="21"/>
      <c r="BO5" s="21"/>
      <c r="BP5" s="21"/>
      <c r="BQ5" s="21"/>
      <c r="BR5" s="8"/>
    </row>
    <row r="6" spans="2:70" ht="15" customHeight="1">
      <c r="B6" s="33" t="s">
        <v>481</v>
      </c>
      <c r="C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2:70" ht="15" customHeight="1">
      <c r="B7" s="33" t="s">
        <v>482</v>
      </c>
      <c r="C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2:70" ht="15" customHeight="1">
      <c r="B8" s="33" t="s">
        <v>483</v>
      </c>
      <c r="C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</row>
    <row r="9" spans="2:70" ht="15" customHeight="1">
      <c r="B9" s="4" t="s">
        <v>484</v>
      </c>
      <c r="C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</row>
    <row r="10" spans="2:70" ht="15" customHeight="1">
      <c r="B10" s="4"/>
      <c r="C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</row>
    <row r="11" spans="2:70" ht="15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</row>
    <row r="12" ht="22.5" customHeight="1">
      <c r="A12" s="1" t="s">
        <v>114</v>
      </c>
    </row>
    <row r="13" spans="2:68" ht="15" customHeight="1">
      <c r="B13" s="4" t="s">
        <v>107</v>
      </c>
      <c r="BP13" s="252"/>
    </row>
    <row r="14" spans="3:70" ht="15" customHeight="1">
      <c r="C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26" t="s">
        <v>305</v>
      </c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Q14" s="4"/>
      <c r="BR14" s="4"/>
    </row>
    <row r="15" spans="2:56" ht="15" customHeight="1">
      <c r="B15" s="510" t="s">
        <v>168</v>
      </c>
      <c r="C15" s="511"/>
      <c r="D15" s="511"/>
      <c r="E15" s="511"/>
      <c r="F15" s="511"/>
      <c r="G15" s="511"/>
      <c r="H15" s="511"/>
      <c r="I15" s="511"/>
      <c r="J15" s="512"/>
      <c r="K15" s="562" t="s">
        <v>359</v>
      </c>
      <c r="L15" s="563"/>
      <c r="M15" s="563"/>
      <c r="N15" s="563"/>
      <c r="O15" s="563"/>
      <c r="P15" s="563"/>
      <c r="Q15" s="563"/>
      <c r="R15" s="563"/>
      <c r="S15" s="563"/>
      <c r="T15" s="563"/>
      <c r="U15" s="563"/>
      <c r="V15" s="563"/>
      <c r="W15" s="563"/>
      <c r="X15" s="563"/>
      <c r="Y15" s="563"/>
      <c r="Z15" s="563"/>
      <c r="AA15" s="563"/>
      <c r="AB15" s="564"/>
      <c r="AC15" s="568" t="s">
        <v>485</v>
      </c>
      <c r="AD15" s="569"/>
      <c r="AE15" s="569"/>
      <c r="AF15" s="568" t="s">
        <v>486</v>
      </c>
      <c r="AG15" s="569"/>
      <c r="AH15" s="576"/>
      <c r="AI15" s="25"/>
      <c r="AJ15" s="25"/>
      <c r="AK15" s="25"/>
      <c r="AL15" s="25"/>
      <c r="AM15" s="25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196"/>
    </row>
    <row r="16" spans="2:56" ht="7.5" customHeight="1">
      <c r="B16" s="543"/>
      <c r="C16" s="544"/>
      <c r="D16" s="544"/>
      <c r="E16" s="544"/>
      <c r="F16" s="544"/>
      <c r="G16" s="544"/>
      <c r="H16" s="544"/>
      <c r="I16" s="544"/>
      <c r="J16" s="545"/>
      <c r="K16" s="565" t="s">
        <v>360</v>
      </c>
      <c r="L16" s="566"/>
      <c r="M16" s="566"/>
      <c r="N16" s="566"/>
      <c r="O16" s="566"/>
      <c r="P16" s="566"/>
      <c r="Q16" s="566"/>
      <c r="R16" s="566"/>
      <c r="S16" s="566"/>
      <c r="T16" s="566"/>
      <c r="U16" s="566"/>
      <c r="V16" s="566"/>
      <c r="W16" s="566"/>
      <c r="X16" s="566"/>
      <c r="Y16" s="566"/>
      <c r="Z16" s="566"/>
      <c r="AA16" s="566"/>
      <c r="AB16" s="567"/>
      <c r="AC16" s="570"/>
      <c r="AD16" s="571"/>
      <c r="AE16" s="571"/>
      <c r="AF16" s="570"/>
      <c r="AG16" s="571"/>
      <c r="AH16" s="577"/>
      <c r="AI16" s="25"/>
      <c r="AJ16" s="25"/>
      <c r="AK16" s="25"/>
      <c r="AL16" s="25"/>
      <c r="AM16" s="25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196"/>
    </row>
    <row r="17" spans="2:56" ht="33.75" customHeight="1">
      <c r="B17" s="543"/>
      <c r="C17" s="544"/>
      <c r="D17" s="544"/>
      <c r="E17" s="544"/>
      <c r="F17" s="544"/>
      <c r="G17" s="544"/>
      <c r="H17" s="544"/>
      <c r="I17" s="544"/>
      <c r="J17" s="545"/>
      <c r="K17" s="540" t="s">
        <v>14</v>
      </c>
      <c r="L17" s="541"/>
      <c r="M17" s="552" t="s">
        <v>286</v>
      </c>
      <c r="N17" s="541"/>
      <c r="O17" s="552" t="s">
        <v>285</v>
      </c>
      <c r="P17" s="541"/>
      <c r="Q17" s="552" t="s">
        <v>287</v>
      </c>
      <c r="R17" s="541"/>
      <c r="S17" s="552" t="s">
        <v>288</v>
      </c>
      <c r="T17" s="541"/>
      <c r="U17" s="552" t="s">
        <v>289</v>
      </c>
      <c r="V17" s="541"/>
      <c r="W17" s="552" t="s">
        <v>290</v>
      </c>
      <c r="X17" s="541"/>
      <c r="Y17" s="552" t="s">
        <v>291</v>
      </c>
      <c r="Z17" s="541"/>
      <c r="AA17" s="560" t="s">
        <v>292</v>
      </c>
      <c r="AB17" s="561"/>
      <c r="AC17" s="572"/>
      <c r="AD17" s="573"/>
      <c r="AE17" s="573"/>
      <c r="AF17" s="572"/>
      <c r="AG17" s="573"/>
      <c r="AH17" s="578"/>
      <c r="AI17" s="25"/>
      <c r="AJ17" s="25"/>
      <c r="AK17" s="25"/>
      <c r="AL17" s="25"/>
      <c r="AM17" s="25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</row>
    <row r="18" spans="2:56" ht="22.5" customHeight="1">
      <c r="B18" s="546" t="s">
        <v>14</v>
      </c>
      <c r="C18" s="547"/>
      <c r="D18" s="547"/>
      <c r="E18" s="547"/>
      <c r="F18" s="547"/>
      <c r="G18" s="547"/>
      <c r="H18" s="547"/>
      <c r="I18" s="547"/>
      <c r="J18" s="548"/>
      <c r="K18" s="542">
        <v>97</v>
      </c>
      <c r="L18" s="542"/>
      <c r="M18" s="542">
        <v>24</v>
      </c>
      <c r="N18" s="542"/>
      <c r="O18" s="542">
        <v>23</v>
      </c>
      <c r="P18" s="542"/>
      <c r="Q18" s="542">
        <v>20</v>
      </c>
      <c r="R18" s="542"/>
      <c r="S18" s="542">
        <v>20</v>
      </c>
      <c r="T18" s="542"/>
      <c r="U18" s="542">
        <v>4</v>
      </c>
      <c r="V18" s="542"/>
      <c r="W18" s="542">
        <v>6</v>
      </c>
      <c r="X18" s="542"/>
      <c r="Y18" s="542" t="s">
        <v>214</v>
      </c>
      <c r="Z18" s="542"/>
      <c r="AA18" s="542" t="s">
        <v>214</v>
      </c>
      <c r="AB18" s="542"/>
      <c r="AC18" s="574">
        <v>792</v>
      </c>
      <c r="AD18" s="575"/>
      <c r="AE18" s="575"/>
      <c r="AF18" s="579">
        <v>41354</v>
      </c>
      <c r="AG18" s="580"/>
      <c r="AH18" s="581"/>
      <c r="AI18" s="21"/>
      <c r="AJ18" s="21"/>
      <c r="AK18" s="21"/>
      <c r="AL18" s="21"/>
      <c r="AM18" s="21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</row>
    <row r="19" spans="2:56" ht="22.5" customHeight="1">
      <c r="B19" s="531" t="s">
        <v>392</v>
      </c>
      <c r="C19" s="532"/>
      <c r="D19" s="532"/>
      <c r="E19" s="532"/>
      <c r="F19" s="532"/>
      <c r="G19" s="532"/>
      <c r="H19" s="532"/>
      <c r="I19" s="532"/>
      <c r="J19" s="533"/>
      <c r="K19" s="527" t="s">
        <v>214</v>
      </c>
      <c r="L19" s="527"/>
      <c r="M19" s="527" t="s">
        <v>214</v>
      </c>
      <c r="N19" s="527"/>
      <c r="O19" s="527" t="s">
        <v>214</v>
      </c>
      <c r="P19" s="527"/>
      <c r="Q19" s="527" t="s">
        <v>214</v>
      </c>
      <c r="R19" s="527"/>
      <c r="S19" s="527" t="s">
        <v>214</v>
      </c>
      <c r="T19" s="527"/>
      <c r="U19" s="527" t="s">
        <v>214</v>
      </c>
      <c r="V19" s="527"/>
      <c r="W19" s="527" t="s">
        <v>214</v>
      </c>
      <c r="X19" s="527"/>
      <c r="Y19" s="527" t="s">
        <v>214</v>
      </c>
      <c r="Z19" s="527"/>
      <c r="AA19" s="527" t="s">
        <v>214</v>
      </c>
      <c r="AB19" s="527"/>
      <c r="AC19" s="487" t="s">
        <v>214</v>
      </c>
      <c r="AD19" s="488"/>
      <c r="AE19" s="488"/>
      <c r="AF19" s="528" t="s">
        <v>214</v>
      </c>
      <c r="AG19" s="529"/>
      <c r="AH19" s="530"/>
      <c r="AI19" s="21"/>
      <c r="AJ19" s="21"/>
      <c r="AK19" s="21"/>
      <c r="AL19" s="21"/>
      <c r="AM19" s="21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</row>
    <row r="20" spans="2:56" ht="22.5" customHeight="1">
      <c r="B20" s="549" t="s">
        <v>487</v>
      </c>
      <c r="C20" s="532"/>
      <c r="D20" s="532"/>
      <c r="E20" s="532"/>
      <c r="F20" s="532"/>
      <c r="G20" s="532"/>
      <c r="H20" s="532"/>
      <c r="I20" s="532"/>
      <c r="J20" s="533"/>
      <c r="K20" s="527" t="s">
        <v>214</v>
      </c>
      <c r="L20" s="527"/>
      <c r="M20" s="527" t="s">
        <v>214</v>
      </c>
      <c r="N20" s="527"/>
      <c r="O20" s="527" t="s">
        <v>214</v>
      </c>
      <c r="P20" s="527"/>
      <c r="Q20" s="527" t="s">
        <v>214</v>
      </c>
      <c r="R20" s="527"/>
      <c r="S20" s="527" t="s">
        <v>214</v>
      </c>
      <c r="T20" s="527"/>
      <c r="U20" s="527" t="s">
        <v>214</v>
      </c>
      <c r="V20" s="527"/>
      <c r="W20" s="527" t="s">
        <v>214</v>
      </c>
      <c r="X20" s="527"/>
      <c r="Y20" s="527" t="s">
        <v>214</v>
      </c>
      <c r="Z20" s="527"/>
      <c r="AA20" s="527" t="s">
        <v>214</v>
      </c>
      <c r="AB20" s="527"/>
      <c r="AC20" s="487" t="s">
        <v>214</v>
      </c>
      <c r="AD20" s="488"/>
      <c r="AE20" s="488"/>
      <c r="AF20" s="528" t="s">
        <v>214</v>
      </c>
      <c r="AG20" s="529"/>
      <c r="AH20" s="530"/>
      <c r="AI20" s="21"/>
      <c r="AJ20" s="21"/>
      <c r="AK20" s="21"/>
      <c r="AL20" s="21"/>
      <c r="AM20" s="21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</row>
    <row r="21" spans="2:56" ht="22.5" customHeight="1">
      <c r="B21" s="531" t="s">
        <v>393</v>
      </c>
      <c r="C21" s="532"/>
      <c r="D21" s="532"/>
      <c r="E21" s="532"/>
      <c r="F21" s="532"/>
      <c r="G21" s="532"/>
      <c r="H21" s="532"/>
      <c r="I21" s="532"/>
      <c r="J21" s="533"/>
      <c r="K21" s="527">
        <v>1</v>
      </c>
      <c r="L21" s="527"/>
      <c r="M21" s="527" t="s">
        <v>214</v>
      </c>
      <c r="N21" s="527"/>
      <c r="O21" s="527" t="s">
        <v>214</v>
      </c>
      <c r="P21" s="527"/>
      <c r="Q21" s="527" t="s">
        <v>214</v>
      </c>
      <c r="R21" s="527"/>
      <c r="S21" s="527">
        <v>1</v>
      </c>
      <c r="T21" s="527"/>
      <c r="U21" s="527" t="s">
        <v>214</v>
      </c>
      <c r="V21" s="527"/>
      <c r="W21" s="527" t="s">
        <v>214</v>
      </c>
      <c r="X21" s="527"/>
      <c r="Y21" s="527" t="s">
        <v>214</v>
      </c>
      <c r="Z21" s="527"/>
      <c r="AA21" s="527" t="s">
        <v>214</v>
      </c>
      <c r="AB21" s="527"/>
      <c r="AC21" s="487">
        <v>12</v>
      </c>
      <c r="AD21" s="488"/>
      <c r="AE21" s="488"/>
      <c r="AF21" s="528" t="s">
        <v>411</v>
      </c>
      <c r="AG21" s="529"/>
      <c r="AH21" s="530"/>
      <c r="AI21" s="21"/>
      <c r="AJ21" s="21"/>
      <c r="AK21" s="21"/>
      <c r="AL21" s="21"/>
      <c r="AM21" s="21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</row>
    <row r="22" spans="2:56" ht="22.5" customHeight="1">
      <c r="B22" s="531" t="s">
        <v>394</v>
      </c>
      <c r="C22" s="532"/>
      <c r="D22" s="532"/>
      <c r="E22" s="532"/>
      <c r="F22" s="532"/>
      <c r="G22" s="532"/>
      <c r="H22" s="532"/>
      <c r="I22" s="532"/>
      <c r="J22" s="533"/>
      <c r="K22" s="527" t="s">
        <v>214</v>
      </c>
      <c r="L22" s="527"/>
      <c r="M22" s="527" t="s">
        <v>214</v>
      </c>
      <c r="N22" s="527"/>
      <c r="O22" s="527" t="s">
        <v>214</v>
      </c>
      <c r="P22" s="527"/>
      <c r="Q22" s="527" t="s">
        <v>214</v>
      </c>
      <c r="R22" s="527"/>
      <c r="S22" s="527" t="s">
        <v>214</v>
      </c>
      <c r="T22" s="527"/>
      <c r="U22" s="527" t="s">
        <v>214</v>
      </c>
      <c r="V22" s="527"/>
      <c r="W22" s="527" t="s">
        <v>214</v>
      </c>
      <c r="X22" s="527"/>
      <c r="Y22" s="527" t="s">
        <v>214</v>
      </c>
      <c r="Z22" s="527"/>
      <c r="AA22" s="527" t="s">
        <v>214</v>
      </c>
      <c r="AB22" s="527"/>
      <c r="AC22" s="487" t="s">
        <v>214</v>
      </c>
      <c r="AD22" s="488"/>
      <c r="AE22" s="488"/>
      <c r="AF22" s="528" t="s">
        <v>214</v>
      </c>
      <c r="AG22" s="529"/>
      <c r="AH22" s="530"/>
      <c r="AI22" s="21"/>
      <c r="AJ22" s="21"/>
      <c r="AK22" s="21"/>
      <c r="AL22" s="21"/>
      <c r="AM22" s="21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</row>
    <row r="23" spans="2:56" ht="22.5" customHeight="1">
      <c r="B23" s="534" t="s">
        <v>395</v>
      </c>
      <c r="C23" s="535"/>
      <c r="D23" s="535"/>
      <c r="E23" s="535"/>
      <c r="F23" s="535"/>
      <c r="G23" s="535"/>
      <c r="H23" s="535"/>
      <c r="I23" s="535"/>
      <c r="J23" s="536"/>
      <c r="K23" s="527">
        <v>11</v>
      </c>
      <c r="L23" s="527"/>
      <c r="M23" s="527">
        <v>2</v>
      </c>
      <c r="N23" s="527"/>
      <c r="O23" s="527">
        <v>2</v>
      </c>
      <c r="P23" s="527"/>
      <c r="Q23" s="527">
        <v>1</v>
      </c>
      <c r="R23" s="527"/>
      <c r="S23" s="527">
        <v>4</v>
      </c>
      <c r="T23" s="527"/>
      <c r="U23" s="527" t="s">
        <v>214</v>
      </c>
      <c r="V23" s="527"/>
      <c r="W23" s="527">
        <v>2</v>
      </c>
      <c r="X23" s="527"/>
      <c r="Y23" s="527" t="s">
        <v>214</v>
      </c>
      <c r="Z23" s="527"/>
      <c r="AA23" s="527" t="s">
        <v>214</v>
      </c>
      <c r="AB23" s="527"/>
      <c r="AC23" s="487">
        <v>135</v>
      </c>
      <c r="AD23" s="488"/>
      <c r="AE23" s="488"/>
      <c r="AF23" s="528" t="s">
        <v>412</v>
      </c>
      <c r="AG23" s="529"/>
      <c r="AH23" s="530"/>
      <c r="AI23" s="21"/>
      <c r="AJ23" s="21"/>
      <c r="AK23" s="21"/>
      <c r="AL23" s="21"/>
      <c r="AM23" s="21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</row>
    <row r="24" spans="2:56" ht="22.5" customHeight="1">
      <c r="B24" s="531" t="s">
        <v>396</v>
      </c>
      <c r="C24" s="532"/>
      <c r="D24" s="532"/>
      <c r="E24" s="532"/>
      <c r="F24" s="532"/>
      <c r="G24" s="532"/>
      <c r="H24" s="532"/>
      <c r="I24" s="532"/>
      <c r="J24" s="533"/>
      <c r="K24" s="527">
        <v>4</v>
      </c>
      <c r="L24" s="527"/>
      <c r="M24" s="527">
        <v>1</v>
      </c>
      <c r="N24" s="527"/>
      <c r="O24" s="527" t="s">
        <v>214</v>
      </c>
      <c r="P24" s="527"/>
      <c r="Q24" s="527" t="s">
        <v>214</v>
      </c>
      <c r="R24" s="527"/>
      <c r="S24" s="527">
        <v>2</v>
      </c>
      <c r="T24" s="527"/>
      <c r="U24" s="527">
        <v>1</v>
      </c>
      <c r="V24" s="527"/>
      <c r="W24" s="527" t="s">
        <v>214</v>
      </c>
      <c r="X24" s="527"/>
      <c r="Y24" s="527" t="s">
        <v>214</v>
      </c>
      <c r="Z24" s="527"/>
      <c r="AA24" s="527" t="s">
        <v>214</v>
      </c>
      <c r="AB24" s="527"/>
      <c r="AC24" s="487">
        <v>50</v>
      </c>
      <c r="AD24" s="488"/>
      <c r="AE24" s="488"/>
      <c r="AF24" s="528" t="s">
        <v>167</v>
      </c>
      <c r="AG24" s="529"/>
      <c r="AH24" s="530"/>
      <c r="AI24" s="21"/>
      <c r="AJ24" s="21"/>
      <c r="AK24" s="21"/>
      <c r="AL24" s="21"/>
      <c r="AM24" s="21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</row>
    <row r="25" spans="2:56" ht="22.5" customHeight="1">
      <c r="B25" s="531" t="s">
        <v>397</v>
      </c>
      <c r="C25" s="532"/>
      <c r="D25" s="532"/>
      <c r="E25" s="532"/>
      <c r="F25" s="532"/>
      <c r="G25" s="532"/>
      <c r="H25" s="532"/>
      <c r="I25" s="532"/>
      <c r="J25" s="533"/>
      <c r="K25" s="527">
        <v>18</v>
      </c>
      <c r="L25" s="527"/>
      <c r="M25" s="527">
        <v>3</v>
      </c>
      <c r="N25" s="527"/>
      <c r="O25" s="527">
        <v>6</v>
      </c>
      <c r="P25" s="527"/>
      <c r="Q25" s="527">
        <v>6</v>
      </c>
      <c r="R25" s="527"/>
      <c r="S25" s="527">
        <v>1</v>
      </c>
      <c r="T25" s="527"/>
      <c r="U25" s="527">
        <v>2</v>
      </c>
      <c r="V25" s="527"/>
      <c r="W25" s="527" t="s">
        <v>214</v>
      </c>
      <c r="X25" s="527"/>
      <c r="Y25" s="527" t="s">
        <v>214</v>
      </c>
      <c r="Z25" s="527"/>
      <c r="AA25" s="527" t="s">
        <v>214</v>
      </c>
      <c r="AB25" s="527"/>
      <c r="AC25" s="487">
        <v>120</v>
      </c>
      <c r="AD25" s="488"/>
      <c r="AE25" s="488"/>
      <c r="AF25" s="528">
        <v>4440</v>
      </c>
      <c r="AG25" s="529"/>
      <c r="AH25" s="530"/>
      <c r="AI25" s="21"/>
      <c r="AJ25" s="21"/>
      <c r="AK25" s="21"/>
      <c r="AL25" s="21"/>
      <c r="AM25" s="21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</row>
    <row r="26" spans="2:56" ht="22.5" customHeight="1">
      <c r="B26" s="531" t="s">
        <v>398</v>
      </c>
      <c r="C26" s="532"/>
      <c r="D26" s="532"/>
      <c r="E26" s="532"/>
      <c r="F26" s="532"/>
      <c r="G26" s="532"/>
      <c r="H26" s="532"/>
      <c r="I26" s="532"/>
      <c r="J26" s="533"/>
      <c r="K26" s="527">
        <v>5</v>
      </c>
      <c r="L26" s="527"/>
      <c r="M26" s="527" t="s">
        <v>214</v>
      </c>
      <c r="N26" s="527"/>
      <c r="O26" s="527">
        <v>1</v>
      </c>
      <c r="P26" s="527"/>
      <c r="Q26" s="527">
        <v>2</v>
      </c>
      <c r="R26" s="527"/>
      <c r="S26" s="527" t="s">
        <v>214</v>
      </c>
      <c r="T26" s="527"/>
      <c r="U26" s="527">
        <v>1</v>
      </c>
      <c r="V26" s="527"/>
      <c r="W26" s="527">
        <v>1</v>
      </c>
      <c r="X26" s="527"/>
      <c r="Y26" s="527" t="s">
        <v>214</v>
      </c>
      <c r="Z26" s="527"/>
      <c r="AA26" s="527" t="s">
        <v>214</v>
      </c>
      <c r="AB26" s="527"/>
      <c r="AC26" s="487">
        <v>70</v>
      </c>
      <c r="AD26" s="488"/>
      <c r="AE26" s="488"/>
      <c r="AF26" s="528">
        <v>2953</v>
      </c>
      <c r="AG26" s="529"/>
      <c r="AH26" s="530"/>
      <c r="AI26" s="21"/>
      <c r="AJ26" s="21"/>
      <c r="AK26" s="21"/>
      <c r="AL26" s="21"/>
      <c r="AM26" s="21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</row>
    <row r="27" spans="2:56" ht="22.5" customHeight="1">
      <c r="B27" s="531" t="s">
        <v>399</v>
      </c>
      <c r="C27" s="532"/>
      <c r="D27" s="532"/>
      <c r="E27" s="532"/>
      <c r="F27" s="532"/>
      <c r="G27" s="532"/>
      <c r="H27" s="532"/>
      <c r="I27" s="532"/>
      <c r="J27" s="533"/>
      <c r="K27" s="527" t="s">
        <v>214</v>
      </c>
      <c r="L27" s="527"/>
      <c r="M27" s="527" t="s">
        <v>214</v>
      </c>
      <c r="N27" s="527"/>
      <c r="O27" s="527" t="s">
        <v>214</v>
      </c>
      <c r="P27" s="527"/>
      <c r="Q27" s="527" t="s">
        <v>214</v>
      </c>
      <c r="R27" s="527"/>
      <c r="S27" s="527" t="s">
        <v>214</v>
      </c>
      <c r="T27" s="527"/>
      <c r="U27" s="527" t="s">
        <v>214</v>
      </c>
      <c r="V27" s="527"/>
      <c r="W27" s="527" t="s">
        <v>214</v>
      </c>
      <c r="X27" s="527"/>
      <c r="Y27" s="527" t="s">
        <v>214</v>
      </c>
      <c r="Z27" s="527"/>
      <c r="AA27" s="527" t="s">
        <v>214</v>
      </c>
      <c r="AB27" s="527"/>
      <c r="AC27" s="487" t="s">
        <v>214</v>
      </c>
      <c r="AD27" s="488"/>
      <c r="AE27" s="488"/>
      <c r="AF27" s="528" t="s">
        <v>214</v>
      </c>
      <c r="AG27" s="529"/>
      <c r="AH27" s="530"/>
      <c r="AI27" s="21"/>
      <c r="AJ27" s="21"/>
      <c r="AK27" s="21"/>
      <c r="AL27" s="21"/>
      <c r="AM27" s="21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</row>
    <row r="28" spans="2:56" ht="22.5" customHeight="1">
      <c r="B28" s="531" t="s">
        <v>400</v>
      </c>
      <c r="C28" s="532"/>
      <c r="D28" s="532"/>
      <c r="E28" s="532"/>
      <c r="F28" s="532"/>
      <c r="G28" s="532"/>
      <c r="H28" s="532"/>
      <c r="I28" s="532"/>
      <c r="J28" s="533"/>
      <c r="K28" s="527">
        <v>4</v>
      </c>
      <c r="L28" s="527"/>
      <c r="M28" s="527" t="s">
        <v>214</v>
      </c>
      <c r="N28" s="527"/>
      <c r="O28" s="527" t="s">
        <v>214</v>
      </c>
      <c r="P28" s="527"/>
      <c r="Q28" s="527">
        <v>2</v>
      </c>
      <c r="R28" s="527"/>
      <c r="S28" s="527">
        <v>2</v>
      </c>
      <c r="T28" s="527"/>
      <c r="U28" s="527" t="s">
        <v>214</v>
      </c>
      <c r="V28" s="527"/>
      <c r="W28" s="527" t="s">
        <v>214</v>
      </c>
      <c r="X28" s="527"/>
      <c r="Y28" s="527" t="s">
        <v>214</v>
      </c>
      <c r="Z28" s="527"/>
      <c r="AA28" s="527" t="s">
        <v>214</v>
      </c>
      <c r="AB28" s="527"/>
      <c r="AC28" s="487">
        <v>41</v>
      </c>
      <c r="AD28" s="488"/>
      <c r="AE28" s="488"/>
      <c r="AF28" s="528" t="s">
        <v>412</v>
      </c>
      <c r="AG28" s="529"/>
      <c r="AH28" s="530"/>
      <c r="AI28" s="21"/>
      <c r="AJ28" s="21"/>
      <c r="AK28" s="21"/>
      <c r="AL28" s="21"/>
      <c r="AM28" s="21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</row>
    <row r="29" spans="2:56" ht="22.5" customHeight="1">
      <c r="B29" s="531" t="s">
        <v>401</v>
      </c>
      <c r="C29" s="532"/>
      <c r="D29" s="532"/>
      <c r="E29" s="532"/>
      <c r="F29" s="532"/>
      <c r="G29" s="532"/>
      <c r="H29" s="532"/>
      <c r="I29" s="532"/>
      <c r="J29" s="533"/>
      <c r="K29" s="527">
        <v>1</v>
      </c>
      <c r="L29" s="527"/>
      <c r="M29" s="527" t="s">
        <v>214</v>
      </c>
      <c r="N29" s="527"/>
      <c r="O29" s="527" t="s">
        <v>214</v>
      </c>
      <c r="P29" s="527"/>
      <c r="Q29" s="527" t="s">
        <v>440</v>
      </c>
      <c r="R29" s="527"/>
      <c r="S29" s="527">
        <v>1</v>
      </c>
      <c r="T29" s="527"/>
      <c r="U29" s="527" t="s">
        <v>214</v>
      </c>
      <c r="V29" s="527"/>
      <c r="W29" s="527" t="s">
        <v>214</v>
      </c>
      <c r="X29" s="527"/>
      <c r="Y29" s="527" t="s">
        <v>214</v>
      </c>
      <c r="Z29" s="527"/>
      <c r="AA29" s="527" t="s">
        <v>214</v>
      </c>
      <c r="AB29" s="527"/>
      <c r="AC29" s="487">
        <v>10</v>
      </c>
      <c r="AD29" s="488"/>
      <c r="AE29" s="488"/>
      <c r="AF29" s="528" t="s">
        <v>412</v>
      </c>
      <c r="AG29" s="529"/>
      <c r="AH29" s="530"/>
      <c r="AI29" s="21"/>
      <c r="AJ29" s="21"/>
      <c r="AK29" s="21"/>
      <c r="AL29" s="21"/>
      <c r="AM29" s="21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</row>
    <row r="30" spans="2:56" ht="22.5" customHeight="1">
      <c r="B30" s="531" t="s">
        <v>402</v>
      </c>
      <c r="C30" s="532"/>
      <c r="D30" s="532"/>
      <c r="E30" s="532"/>
      <c r="F30" s="532"/>
      <c r="G30" s="532"/>
      <c r="H30" s="532"/>
      <c r="I30" s="532"/>
      <c r="J30" s="533"/>
      <c r="K30" s="527">
        <v>5</v>
      </c>
      <c r="L30" s="527"/>
      <c r="M30" s="527">
        <v>1</v>
      </c>
      <c r="N30" s="527"/>
      <c r="O30" s="527">
        <v>2</v>
      </c>
      <c r="P30" s="527"/>
      <c r="Q30" s="527">
        <v>1</v>
      </c>
      <c r="R30" s="527"/>
      <c r="S30" s="527" t="s">
        <v>214</v>
      </c>
      <c r="T30" s="527"/>
      <c r="U30" s="527" t="s">
        <v>214</v>
      </c>
      <c r="V30" s="527"/>
      <c r="W30" s="527">
        <v>1</v>
      </c>
      <c r="X30" s="527"/>
      <c r="Y30" s="527" t="s">
        <v>214</v>
      </c>
      <c r="Z30" s="527"/>
      <c r="AA30" s="527" t="s">
        <v>214</v>
      </c>
      <c r="AB30" s="527"/>
      <c r="AC30" s="487">
        <v>52</v>
      </c>
      <c r="AD30" s="488"/>
      <c r="AE30" s="488"/>
      <c r="AF30" s="528">
        <v>1082</v>
      </c>
      <c r="AG30" s="529"/>
      <c r="AH30" s="530"/>
      <c r="AI30" s="21"/>
      <c r="AJ30" s="21"/>
      <c r="AK30" s="21"/>
      <c r="AL30" s="21"/>
      <c r="AM30" s="21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</row>
    <row r="31" spans="2:56" ht="22.5" customHeight="1">
      <c r="B31" s="534" t="s">
        <v>403</v>
      </c>
      <c r="C31" s="535"/>
      <c r="D31" s="535"/>
      <c r="E31" s="535"/>
      <c r="F31" s="535"/>
      <c r="G31" s="535"/>
      <c r="H31" s="535"/>
      <c r="I31" s="535"/>
      <c r="J31" s="536"/>
      <c r="K31" s="527">
        <v>9</v>
      </c>
      <c r="L31" s="527"/>
      <c r="M31" s="527">
        <v>4</v>
      </c>
      <c r="N31" s="527"/>
      <c r="O31" s="527">
        <v>2</v>
      </c>
      <c r="P31" s="527"/>
      <c r="Q31" s="527">
        <v>1</v>
      </c>
      <c r="R31" s="527"/>
      <c r="S31" s="527">
        <v>2</v>
      </c>
      <c r="T31" s="527"/>
      <c r="U31" s="527" t="s">
        <v>214</v>
      </c>
      <c r="V31" s="527"/>
      <c r="W31" s="527" t="s">
        <v>214</v>
      </c>
      <c r="X31" s="527"/>
      <c r="Y31" s="527" t="s">
        <v>214</v>
      </c>
      <c r="Z31" s="527"/>
      <c r="AA31" s="527" t="s">
        <v>214</v>
      </c>
      <c r="AB31" s="527"/>
      <c r="AC31" s="487">
        <v>51</v>
      </c>
      <c r="AD31" s="488"/>
      <c r="AE31" s="488"/>
      <c r="AF31" s="528">
        <v>2160</v>
      </c>
      <c r="AG31" s="529"/>
      <c r="AH31" s="530"/>
      <c r="AI31" s="21"/>
      <c r="AJ31" s="21"/>
      <c r="AK31" s="21"/>
      <c r="AL31" s="21"/>
      <c r="AM31" s="21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</row>
    <row r="32" spans="2:56" ht="22.5" customHeight="1">
      <c r="B32" s="549" t="s">
        <v>404</v>
      </c>
      <c r="C32" s="532"/>
      <c r="D32" s="532"/>
      <c r="E32" s="532"/>
      <c r="F32" s="532"/>
      <c r="G32" s="532"/>
      <c r="H32" s="532"/>
      <c r="I32" s="532"/>
      <c r="J32" s="533"/>
      <c r="K32" s="527">
        <v>9</v>
      </c>
      <c r="L32" s="527"/>
      <c r="M32" s="527">
        <v>2</v>
      </c>
      <c r="N32" s="527"/>
      <c r="O32" s="527">
        <v>2</v>
      </c>
      <c r="P32" s="527"/>
      <c r="Q32" s="527">
        <v>1</v>
      </c>
      <c r="R32" s="527"/>
      <c r="S32" s="527">
        <v>3</v>
      </c>
      <c r="T32" s="527"/>
      <c r="U32" s="527" t="s">
        <v>214</v>
      </c>
      <c r="V32" s="527"/>
      <c r="W32" s="527">
        <v>1</v>
      </c>
      <c r="X32" s="527"/>
      <c r="Y32" s="527" t="s">
        <v>214</v>
      </c>
      <c r="Z32" s="527"/>
      <c r="AA32" s="527" t="s">
        <v>214</v>
      </c>
      <c r="AB32" s="527"/>
      <c r="AC32" s="487">
        <v>79</v>
      </c>
      <c r="AD32" s="488"/>
      <c r="AE32" s="488"/>
      <c r="AF32" s="528">
        <v>4049</v>
      </c>
      <c r="AG32" s="529"/>
      <c r="AH32" s="530"/>
      <c r="AI32" s="21"/>
      <c r="AJ32" s="21"/>
      <c r="AK32" s="21"/>
      <c r="AL32" s="21"/>
      <c r="AM32" s="21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</row>
    <row r="33" spans="2:56" ht="22.5" customHeight="1">
      <c r="B33" s="534" t="s">
        <v>405</v>
      </c>
      <c r="C33" s="535"/>
      <c r="D33" s="535"/>
      <c r="E33" s="535"/>
      <c r="F33" s="535"/>
      <c r="G33" s="535"/>
      <c r="H33" s="535"/>
      <c r="I33" s="535"/>
      <c r="J33" s="536"/>
      <c r="K33" s="527">
        <v>6</v>
      </c>
      <c r="L33" s="527"/>
      <c r="M33" s="527">
        <v>3</v>
      </c>
      <c r="N33" s="527"/>
      <c r="O33" s="527">
        <v>1</v>
      </c>
      <c r="P33" s="527"/>
      <c r="Q33" s="527">
        <v>2</v>
      </c>
      <c r="R33" s="527"/>
      <c r="S33" s="527" t="s">
        <v>214</v>
      </c>
      <c r="T33" s="527"/>
      <c r="U33" s="527" t="s">
        <v>214</v>
      </c>
      <c r="V33" s="527"/>
      <c r="W33" s="527" t="s">
        <v>214</v>
      </c>
      <c r="X33" s="527"/>
      <c r="Y33" s="527" t="s">
        <v>214</v>
      </c>
      <c r="Z33" s="527"/>
      <c r="AA33" s="527" t="s">
        <v>214</v>
      </c>
      <c r="AB33" s="527"/>
      <c r="AC33" s="487">
        <v>21</v>
      </c>
      <c r="AD33" s="488"/>
      <c r="AE33" s="488"/>
      <c r="AF33" s="528" t="s">
        <v>412</v>
      </c>
      <c r="AG33" s="529"/>
      <c r="AH33" s="530"/>
      <c r="AI33" s="21"/>
      <c r="AJ33" s="21"/>
      <c r="AK33" s="21"/>
      <c r="AL33" s="21"/>
      <c r="AM33" s="21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</row>
    <row r="34" spans="2:56" ht="22.5" customHeight="1">
      <c r="B34" s="534" t="s">
        <v>406</v>
      </c>
      <c r="C34" s="535"/>
      <c r="D34" s="535"/>
      <c r="E34" s="535"/>
      <c r="F34" s="535"/>
      <c r="G34" s="535"/>
      <c r="H34" s="535"/>
      <c r="I34" s="535"/>
      <c r="J34" s="536"/>
      <c r="K34" s="527">
        <v>1</v>
      </c>
      <c r="L34" s="527"/>
      <c r="M34" s="527">
        <v>1</v>
      </c>
      <c r="N34" s="527"/>
      <c r="O34" s="527" t="s">
        <v>214</v>
      </c>
      <c r="P34" s="527"/>
      <c r="Q34" s="527" t="s">
        <v>214</v>
      </c>
      <c r="R34" s="527"/>
      <c r="S34" s="527" t="s">
        <v>214</v>
      </c>
      <c r="T34" s="527"/>
      <c r="U34" s="527" t="s">
        <v>214</v>
      </c>
      <c r="V34" s="527"/>
      <c r="W34" s="527" t="s">
        <v>214</v>
      </c>
      <c r="X34" s="527"/>
      <c r="Y34" s="527" t="s">
        <v>214</v>
      </c>
      <c r="Z34" s="527"/>
      <c r="AA34" s="527" t="s">
        <v>214</v>
      </c>
      <c r="AB34" s="527"/>
      <c r="AC34" s="487">
        <v>1</v>
      </c>
      <c r="AD34" s="488"/>
      <c r="AE34" s="488"/>
      <c r="AF34" s="528" t="s">
        <v>412</v>
      </c>
      <c r="AG34" s="529"/>
      <c r="AH34" s="530"/>
      <c r="AI34" s="21"/>
      <c r="AJ34" s="21"/>
      <c r="AK34" s="21"/>
      <c r="AL34" s="21"/>
      <c r="AM34" s="21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</row>
    <row r="35" spans="2:56" ht="22.5" customHeight="1">
      <c r="B35" s="537" t="s">
        <v>410</v>
      </c>
      <c r="C35" s="538"/>
      <c r="D35" s="538"/>
      <c r="E35" s="538"/>
      <c r="F35" s="538"/>
      <c r="G35" s="538"/>
      <c r="H35" s="538"/>
      <c r="I35" s="538"/>
      <c r="J35" s="539"/>
      <c r="K35" s="527">
        <v>5</v>
      </c>
      <c r="L35" s="527"/>
      <c r="M35" s="527">
        <v>2</v>
      </c>
      <c r="N35" s="527"/>
      <c r="O35" s="527">
        <v>2</v>
      </c>
      <c r="P35" s="527"/>
      <c r="Q35" s="527">
        <v>1</v>
      </c>
      <c r="R35" s="527"/>
      <c r="S35" s="527" t="s">
        <v>214</v>
      </c>
      <c r="T35" s="527"/>
      <c r="U35" s="527" t="s">
        <v>214</v>
      </c>
      <c r="V35" s="527"/>
      <c r="W35" s="527" t="s">
        <v>214</v>
      </c>
      <c r="X35" s="527"/>
      <c r="Y35" s="527" t="s">
        <v>214</v>
      </c>
      <c r="Z35" s="527"/>
      <c r="AA35" s="527" t="s">
        <v>214</v>
      </c>
      <c r="AB35" s="527"/>
      <c r="AC35" s="487">
        <v>16</v>
      </c>
      <c r="AD35" s="488"/>
      <c r="AE35" s="488"/>
      <c r="AF35" s="528">
        <v>1001</v>
      </c>
      <c r="AG35" s="529"/>
      <c r="AH35" s="530"/>
      <c r="AI35" s="21"/>
      <c r="AJ35" s="21"/>
      <c r="AK35" s="21"/>
      <c r="AL35" s="21"/>
      <c r="AM35" s="21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</row>
    <row r="36" spans="2:56" ht="22.5" customHeight="1">
      <c r="B36" s="534" t="s">
        <v>407</v>
      </c>
      <c r="C36" s="535"/>
      <c r="D36" s="535"/>
      <c r="E36" s="535"/>
      <c r="F36" s="535"/>
      <c r="G36" s="535"/>
      <c r="H36" s="535"/>
      <c r="I36" s="535"/>
      <c r="J36" s="536"/>
      <c r="K36" s="527">
        <v>2</v>
      </c>
      <c r="L36" s="527"/>
      <c r="M36" s="527" t="s">
        <v>214</v>
      </c>
      <c r="N36" s="527"/>
      <c r="O36" s="527">
        <v>1</v>
      </c>
      <c r="P36" s="527"/>
      <c r="Q36" s="527">
        <v>1</v>
      </c>
      <c r="R36" s="527"/>
      <c r="S36" s="527" t="s">
        <v>214</v>
      </c>
      <c r="T36" s="527"/>
      <c r="U36" s="527" t="s">
        <v>214</v>
      </c>
      <c r="V36" s="527"/>
      <c r="W36" s="527" t="s">
        <v>214</v>
      </c>
      <c r="X36" s="527"/>
      <c r="Y36" s="527" t="s">
        <v>214</v>
      </c>
      <c r="Z36" s="527"/>
      <c r="AA36" s="527" t="s">
        <v>214</v>
      </c>
      <c r="AB36" s="527"/>
      <c r="AC36" s="487">
        <v>9</v>
      </c>
      <c r="AD36" s="488"/>
      <c r="AE36" s="488"/>
      <c r="AF36" s="528" t="s">
        <v>412</v>
      </c>
      <c r="AG36" s="529"/>
      <c r="AH36" s="530"/>
      <c r="AI36" s="21"/>
      <c r="AJ36" s="21"/>
      <c r="AK36" s="21"/>
      <c r="AL36" s="21"/>
      <c r="AM36" s="21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</row>
    <row r="37" spans="2:56" ht="22.5" customHeight="1">
      <c r="B37" s="531" t="s">
        <v>408</v>
      </c>
      <c r="C37" s="532"/>
      <c r="D37" s="532"/>
      <c r="E37" s="532"/>
      <c r="F37" s="532"/>
      <c r="G37" s="532"/>
      <c r="H37" s="532"/>
      <c r="I37" s="532"/>
      <c r="J37" s="533"/>
      <c r="K37" s="527">
        <v>3</v>
      </c>
      <c r="L37" s="527"/>
      <c r="M37" s="527">
        <v>2</v>
      </c>
      <c r="N37" s="527"/>
      <c r="O37" s="527">
        <v>1</v>
      </c>
      <c r="P37" s="527"/>
      <c r="Q37" s="527" t="s">
        <v>214</v>
      </c>
      <c r="R37" s="527"/>
      <c r="S37" s="527" t="s">
        <v>214</v>
      </c>
      <c r="T37" s="527"/>
      <c r="U37" s="527" t="s">
        <v>214</v>
      </c>
      <c r="V37" s="527"/>
      <c r="W37" s="527" t="s">
        <v>214</v>
      </c>
      <c r="X37" s="527"/>
      <c r="Y37" s="527" t="s">
        <v>214</v>
      </c>
      <c r="Z37" s="527"/>
      <c r="AA37" s="527" t="s">
        <v>214</v>
      </c>
      <c r="AB37" s="527"/>
      <c r="AC37" s="487">
        <v>8</v>
      </c>
      <c r="AD37" s="488"/>
      <c r="AE37" s="488"/>
      <c r="AF37" s="528">
        <v>301</v>
      </c>
      <c r="AG37" s="529"/>
      <c r="AH37" s="530"/>
      <c r="AI37" s="21"/>
      <c r="AJ37" s="21"/>
      <c r="AK37" s="21"/>
      <c r="AL37" s="21"/>
      <c r="AM37" s="21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</row>
    <row r="38" spans="2:56" ht="22.5" customHeight="1">
      <c r="B38" s="556" t="s">
        <v>409</v>
      </c>
      <c r="C38" s="557"/>
      <c r="D38" s="557"/>
      <c r="E38" s="557"/>
      <c r="F38" s="557"/>
      <c r="G38" s="557"/>
      <c r="H38" s="557"/>
      <c r="I38" s="557"/>
      <c r="J38" s="558"/>
      <c r="K38" s="559">
        <v>13</v>
      </c>
      <c r="L38" s="559"/>
      <c r="M38" s="559">
        <v>3</v>
      </c>
      <c r="N38" s="559"/>
      <c r="O38" s="559">
        <v>3</v>
      </c>
      <c r="P38" s="559"/>
      <c r="Q38" s="559">
        <v>2</v>
      </c>
      <c r="R38" s="559"/>
      <c r="S38" s="559">
        <v>4</v>
      </c>
      <c r="T38" s="559"/>
      <c r="U38" s="559" t="s">
        <v>214</v>
      </c>
      <c r="V38" s="559"/>
      <c r="W38" s="559">
        <v>1</v>
      </c>
      <c r="X38" s="559"/>
      <c r="Y38" s="559" t="s">
        <v>214</v>
      </c>
      <c r="Z38" s="559"/>
      <c r="AA38" s="559" t="s">
        <v>214</v>
      </c>
      <c r="AB38" s="559"/>
      <c r="AC38" s="507">
        <v>117</v>
      </c>
      <c r="AD38" s="508"/>
      <c r="AE38" s="508"/>
      <c r="AF38" s="582">
        <v>2934</v>
      </c>
      <c r="AG38" s="583"/>
      <c r="AH38" s="584"/>
      <c r="AI38" s="21"/>
      <c r="AJ38" s="21"/>
      <c r="AK38" s="21"/>
      <c r="AL38" s="21"/>
      <c r="AM38" s="21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</row>
    <row r="39" spans="2:70" ht="15" customHeight="1">
      <c r="B39" s="33" t="s">
        <v>293</v>
      </c>
      <c r="C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</row>
    <row r="40" spans="2:70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</row>
    <row r="41" spans="2:70" ht="1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</row>
    <row r="42" spans="2:70" ht="1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</row>
    <row r="43" spans="2:70" ht="15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</row>
    <row r="44" spans="2:70" ht="15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</row>
    <row r="45" spans="2:70" ht="1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</row>
    <row r="46" spans="2:70" ht="15" customHeight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</row>
    <row r="47" spans="2:70" ht="15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</row>
    <row r="48" spans="2:70" ht="15" customHeight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</row>
    <row r="49" spans="2:70" ht="1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</row>
    <row r="50" spans="2:70" ht="15" customHeigh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</row>
    <row r="51" spans="2:70" ht="15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</row>
    <row r="52" spans="2:70" ht="15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</row>
    <row r="53" spans="2:70" ht="15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</row>
    <row r="54" spans="2:70" ht="15" customHeigh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</row>
    <row r="55" spans="2:70" ht="15" customHeight="1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</row>
    <row r="56" spans="2:70" ht="15" customHeight="1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</row>
    <row r="57" spans="2:70" ht="15" customHeight="1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</row>
    <row r="58" spans="2:70" ht="15" customHeight="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</row>
    <row r="59" spans="2:70" ht="15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</row>
    <row r="60" spans="2:70" ht="15" customHeigh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</row>
    <row r="61" spans="2:70" ht="1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</row>
    <row r="62" spans="2:70" ht="1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</row>
    <row r="63" spans="2:70" ht="1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</row>
    <row r="64" spans="2:70" ht="1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</row>
    <row r="65" spans="2:70" ht="15" customHeight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</row>
  </sheetData>
  <sheetProtection/>
  <mergeCells count="296">
    <mergeCell ref="AF3:AH4"/>
    <mergeCell ref="AF31:AH31"/>
    <mergeCell ref="AF32:AH32"/>
    <mergeCell ref="AF33:AH33"/>
    <mergeCell ref="AF38:AH38"/>
    <mergeCell ref="AF25:AH25"/>
    <mergeCell ref="AF26:AH26"/>
    <mergeCell ref="AF27:AH27"/>
    <mergeCell ref="AF28:AH28"/>
    <mergeCell ref="AF29:AH29"/>
    <mergeCell ref="AC33:AE33"/>
    <mergeCell ref="AC38:AE38"/>
    <mergeCell ref="AF15:AH17"/>
    <mergeCell ref="AF18:AH18"/>
    <mergeCell ref="AF19:AH19"/>
    <mergeCell ref="AF20:AH20"/>
    <mergeCell ref="AF21:AH21"/>
    <mergeCell ref="AF22:AH22"/>
    <mergeCell ref="AF23:AH23"/>
    <mergeCell ref="AF24:AH24"/>
    <mergeCell ref="AC27:AE27"/>
    <mergeCell ref="AC28:AE28"/>
    <mergeCell ref="AC29:AE29"/>
    <mergeCell ref="AC30:AE30"/>
    <mergeCell ref="AC31:AE31"/>
    <mergeCell ref="AF30:AH30"/>
    <mergeCell ref="AC32:AE32"/>
    <mergeCell ref="K15:AB15"/>
    <mergeCell ref="K16:AB16"/>
    <mergeCell ref="AC15:AE17"/>
    <mergeCell ref="AC18:AE18"/>
    <mergeCell ref="AC19:AE19"/>
    <mergeCell ref="AC20:AE20"/>
    <mergeCell ref="Q19:R19"/>
    <mergeCell ref="S19:T19"/>
    <mergeCell ref="U19:V19"/>
    <mergeCell ref="W19:X19"/>
    <mergeCell ref="AC23:AE23"/>
    <mergeCell ref="AC24:AE24"/>
    <mergeCell ref="AC25:AE25"/>
    <mergeCell ref="AC26:AE26"/>
    <mergeCell ref="AA20:AB20"/>
    <mergeCell ref="AA21:AB21"/>
    <mergeCell ref="AA22:AB22"/>
    <mergeCell ref="AC21:AE21"/>
    <mergeCell ref="AC22:AE22"/>
    <mergeCell ref="AA38:AB38"/>
    <mergeCell ref="AA17:AB17"/>
    <mergeCell ref="AA18:AB18"/>
    <mergeCell ref="AA19:AB19"/>
    <mergeCell ref="AA23:AB23"/>
    <mergeCell ref="AA25:AB25"/>
    <mergeCell ref="AA24:AB24"/>
    <mergeCell ref="AA26:AB26"/>
    <mergeCell ref="AA27:AB27"/>
    <mergeCell ref="AA28:AB28"/>
    <mergeCell ref="AA29:AB29"/>
    <mergeCell ref="AA30:AB30"/>
    <mergeCell ref="Y33:Z33"/>
    <mergeCell ref="AA31:AB31"/>
    <mergeCell ref="Y32:Z32"/>
    <mergeCell ref="AA32:AB32"/>
    <mergeCell ref="AA33:AB33"/>
    <mergeCell ref="S27:T27"/>
    <mergeCell ref="U27:V27"/>
    <mergeCell ref="Y38:Z38"/>
    <mergeCell ref="U21:V21"/>
    <mergeCell ref="U22:V22"/>
    <mergeCell ref="U24:V24"/>
    <mergeCell ref="U28:V28"/>
    <mergeCell ref="S29:T29"/>
    <mergeCell ref="U29:V29"/>
    <mergeCell ref="S30:T30"/>
    <mergeCell ref="M18:N18"/>
    <mergeCell ref="O18:P18"/>
    <mergeCell ref="M17:N17"/>
    <mergeCell ref="W18:X18"/>
    <mergeCell ref="Y18:Z18"/>
    <mergeCell ref="Q18:R18"/>
    <mergeCell ref="Y19:Z19"/>
    <mergeCell ref="K20:L20"/>
    <mergeCell ref="M20:N20"/>
    <mergeCell ref="O20:P20"/>
    <mergeCell ref="Q21:R21"/>
    <mergeCell ref="K19:L19"/>
    <mergeCell ref="M19:N19"/>
    <mergeCell ref="O19:P19"/>
    <mergeCell ref="Q20:R20"/>
    <mergeCell ref="U20:V20"/>
    <mergeCell ref="W20:X20"/>
    <mergeCell ref="Y20:Z20"/>
    <mergeCell ref="W21:X21"/>
    <mergeCell ref="Y21:Z21"/>
    <mergeCell ref="K22:L22"/>
    <mergeCell ref="M22:N22"/>
    <mergeCell ref="O22:P22"/>
    <mergeCell ref="Y22:Z22"/>
    <mergeCell ref="S20:T20"/>
    <mergeCell ref="S21:T21"/>
    <mergeCell ref="K21:L21"/>
    <mergeCell ref="M21:N21"/>
    <mergeCell ref="O21:P21"/>
    <mergeCell ref="Q22:R22"/>
    <mergeCell ref="W22:X22"/>
    <mergeCell ref="S23:T23"/>
    <mergeCell ref="U23:V23"/>
    <mergeCell ref="W23:X23"/>
    <mergeCell ref="S22:T22"/>
    <mergeCell ref="Y23:Z23"/>
    <mergeCell ref="B24:J24"/>
    <mergeCell ref="K24:L24"/>
    <mergeCell ref="M24:N24"/>
    <mergeCell ref="O24:P24"/>
    <mergeCell ref="K23:L23"/>
    <mergeCell ref="M23:N23"/>
    <mergeCell ref="O23:P23"/>
    <mergeCell ref="Q24:R24"/>
    <mergeCell ref="W24:X24"/>
    <mergeCell ref="Y24:Z24"/>
    <mergeCell ref="B25:J25"/>
    <mergeCell ref="K25:L25"/>
    <mergeCell ref="M25:N25"/>
    <mergeCell ref="U25:V25"/>
    <mergeCell ref="W25:X25"/>
    <mergeCell ref="S24:T24"/>
    <mergeCell ref="S25:T25"/>
    <mergeCell ref="B26:J26"/>
    <mergeCell ref="K26:L26"/>
    <mergeCell ref="M26:N26"/>
    <mergeCell ref="U26:V26"/>
    <mergeCell ref="W26:X26"/>
    <mergeCell ref="Y25:Z25"/>
    <mergeCell ref="Y26:Z26"/>
    <mergeCell ref="S26:T26"/>
    <mergeCell ref="Q25:R25"/>
    <mergeCell ref="O25:P25"/>
    <mergeCell ref="W27:X27"/>
    <mergeCell ref="Y27:Z27"/>
    <mergeCell ref="B28:J28"/>
    <mergeCell ref="K28:L28"/>
    <mergeCell ref="M28:N28"/>
    <mergeCell ref="O28:P28"/>
    <mergeCell ref="B27:J27"/>
    <mergeCell ref="K27:L27"/>
    <mergeCell ref="M27:N27"/>
    <mergeCell ref="S28:T28"/>
    <mergeCell ref="W28:X28"/>
    <mergeCell ref="Y28:Z28"/>
    <mergeCell ref="B29:J29"/>
    <mergeCell ref="K29:L29"/>
    <mergeCell ref="M29:N29"/>
    <mergeCell ref="W29:X29"/>
    <mergeCell ref="Y29:Z29"/>
    <mergeCell ref="Q29:R29"/>
    <mergeCell ref="O29:P29"/>
    <mergeCell ref="Q28:R28"/>
    <mergeCell ref="W30:X30"/>
    <mergeCell ref="Y30:Z30"/>
    <mergeCell ref="B31:J31"/>
    <mergeCell ref="K31:L31"/>
    <mergeCell ref="M31:N31"/>
    <mergeCell ref="W31:X31"/>
    <mergeCell ref="Y31:Z31"/>
    <mergeCell ref="U31:V31"/>
    <mergeCell ref="U30:V30"/>
    <mergeCell ref="S31:T31"/>
    <mergeCell ref="K32:L32"/>
    <mergeCell ref="M32:N32"/>
    <mergeCell ref="O32:P32"/>
    <mergeCell ref="S32:T32"/>
    <mergeCell ref="U32:V32"/>
    <mergeCell ref="B30:J30"/>
    <mergeCell ref="K30:L30"/>
    <mergeCell ref="M30:N30"/>
    <mergeCell ref="Q32:R32"/>
    <mergeCell ref="Q30:R30"/>
    <mergeCell ref="W32:X32"/>
    <mergeCell ref="B33:J33"/>
    <mergeCell ref="K33:L33"/>
    <mergeCell ref="M33:N33"/>
    <mergeCell ref="S33:T33"/>
    <mergeCell ref="U33:V33"/>
    <mergeCell ref="W33:X33"/>
    <mergeCell ref="Q33:R33"/>
    <mergeCell ref="O33:P33"/>
    <mergeCell ref="B32:J32"/>
    <mergeCell ref="B38:J38"/>
    <mergeCell ref="K38:L38"/>
    <mergeCell ref="M38:N38"/>
    <mergeCell ref="S38:T38"/>
    <mergeCell ref="U38:V38"/>
    <mergeCell ref="W38:X38"/>
    <mergeCell ref="Q38:R38"/>
    <mergeCell ref="O38:P38"/>
    <mergeCell ref="B5:D5"/>
    <mergeCell ref="E3:G4"/>
    <mergeCell ref="E5:G5"/>
    <mergeCell ref="H3:J3"/>
    <mergeCell ref="H4:J4"/>
    <mergeCell ref="K3:M3"/>
    <mergeCell ref="B3:D4"/>
    <mergeCell ref="N3:P3"/>
    <mergeCell ref="Q5:S5"/>
    <mergeCell ref="H5:J5"/>
    <mergeCell ref="K5:M5"/>
    <mergeCell ref="N5:P5"/>
    <mergeCell ref="Z3:AB3"/>
    <mergeCell ref="K4:M4"/>
    <mergeCell ref="N4:P4"/>
    <mergeCell ref="T4:V4"/>
    <mergeCell ref="W4:Y4"/>
    <mergeCell ref="AC3:AE3"/>
    <mergeCell ref="Q3:S3"/>
    <mergeCell ref="T3:V3"/>
    <mergeCell ref="W3:Y3"/>
    <mergeCell ref="AF5:AH5"/>
    <mergeCell ref="Z4:AB4"/>
    <mergeCell ref="AC4:AE4"/>
    <mergeCell ref="Q4:S4"/>
    <mergeCell ref="T5:V5"/>
    <mergeCell ref="W5:Y5"/>
    <mergeCell ref="Z5:AB5"/>
    <mergeCell ref="AC5:AE5"/>
    <mergeCell ref="O17:P17"/>
    <mergeCell ref="S18:T18"/>
    <mergeCell ref="U18:V18"/>
    <mergeCell ref="Q17:R17"/>
    <mergeCell ref="S17:T17"/>
    <mergeCell ref="U17:V17"/>
    <mergeCell ref="W17:X17"/>
    <mergeCell ref="Y17:Z17"/>
    <mergeCell ref="B15:J17"/>
    <mergeCell ref="B18:J18"/>
    <mergeCell ref="B21:J21"/>
    <mergeCell ref="B22:J22"/>
    <mergeCell ref="B23:J23"/>
    <mergeCell ref="B19:J19"/>
    <mergeCell ref="B20:J20"/>
    <mergeCell ref="K17:L17"/>
    <mergeCell ref="K18:L18"/>
    <mergeCell ref="O30:P30"/>
    <mergeCell ref="Q31:R31"/>
    <mergeCell ref="O31:P31"/>
    <mergeCell ref="Q23:R23"/>
    <mergeCell ref="Q26:R26"/>
    <mergeCell ref="O26:P26"/>
    <mergeCell ref="Q27:R27"/>
    <mergeCell ref="O27:P27"/>
    <mergeCell ref="B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E34"/>
    <mergeCell ref="AF34:AH34"/>
    <mergeCell ref="B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E35"/>
    <mergeCell ref="AF35:AH35"/>
    <mergeCell ref="B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E36"/>
    <mergeCell ref="AF36:AH36"/>
    <mergeCell ref="B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E37"/>
    <mergeCell ref="AF37:AH37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0" r:id="rId1"/>
  <headerFooter alignWithMargins="0">
    <oddFooter>&amp;C&amp;"ＭＳ 明朝,標準"-&amp;A-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1:BD35"/>
  <sheetViews>
    <sheetView view="pageBreakPreview" zoomScale="70" zoomScaleNormal="70" zoomScaleSheetLayoutView="70" zoomScalePageLayoutView="0" workbookViewId="0" topLeftCell="A15">
      <selection activeCell="AI11" sqref="AI11"/>
    </sheetView>
  </sheetViews>
  <sheetFormatPr defaultColWidth="2.375" defaultRowHeight="15" customHeight="1"/>
  <cols>
    <col min="1" max="33" width="2.375" style="3" customWidth="1"/>
    <col min="34" max="34" width="3.75390625" style="3" customWidth="1"/>
    <col min="35" max="16384" width="2.375" style="3" customWidth="1"/>
  </cols>
  <sheetData>
    <row r="1" ht="22.5" customHeight="1">
      <c r="B1" s="3" t="s">
        <v>108</v>
      </c>
    </row>
    <row r="2" spans="2:34" ht="15" customHeight="1">
      <c r="B2" s="268"/>
      <c r="AH2" s="98" t="s">
        <v>305</v>
      </c>
    </row>
    <row r="3" spans="2:56" s="5" customFormat="1" ht="15" customHeight="1">
      <c r="B3" s="292" t="s">
        <v>168</v>
      </c>
      <c r="C3" s="293"/>
      <c r="D3" s="293"/>
      <c r="E3" s="293"/>
      <c r="F3" s="293"/>
      <c r="G3" s="293"/>
      <c r="H3" s="293"/>
      <c r="I3" s="293"/>
      <c r="J3" s="316"/>
      <c r="K3" s="590" t="s">
        <v>116</v>
      </c>
      <c r="L3" s="591"/>
      <c r="M3" s="591"/>
      <c r="N3" s="591"/>
      <c r="O3" s="591"/>
      <c r="P3" s="591"/>
      <c r="Q3" s="591"/>
      <c r="R3" s="591"/>
      <c r="S3" s="591"/>
      <c r="T3" s="591"/>
      <c r="U3" s="591"/>
      <c r="V3" s="591"/>
      <c r="W3" s="591"/>
      <c r="X3" s="591"/>
      <c r="Y3" s="591"/>
      <c r="Z3" s="591"/>
      <c r="AA3" s="591"/>
      <c r="AB3" s="592"/>
      <c r="AC3" s="426" t="s">
        <v>485</v>
      </c>
      <c r="AD3" s="427"/>
      <c r="AE3" s="427"/>
      <c r="AF3" s="426" t="s">
        <v>486</v>
      </c>
      <c r="AG3" s="427"/>
      <c r="AH3" s="428"/>
      <c r="AI3" s="232"/>
      <c r="AJ3" s="232"/>
      <c r="AK3" s="232"/>
      <c r="AL3" s="232"/>
      <c r="AM3" s="232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48"/>
    </row>
    <row r="4" spans="2:56" s="5" customFormat="1" ht="15" customHeight="1">
      <c r="B4" s="296"/>
      <c r="C4" s="297"/>
      <c r="D4" s="297"/>
      <c r="E4" s="297"/>
      <c r="F4" s="297"/>
      <c r="G4" s="297"/>
      <c r="H4" s="297"/>
      <c r="I4" s="297"/>
      <c r="J4" s="317"/>
      <c r="K4" s="593" t="s">
        <v>117</v>
      </c>
      <c r="L4" s="594"/>
      <c r="M4" s="594"/>
      <c r="N4" s="594"/>
      <c r="O4" s="594"/>
      <c r="P4" s="594"/>
      <c r="Q4" s="594"/>
      <c r="R4" s="594"/>
      <c r="S4" s="594"/>
      <c r="T4" s="594"/>
      <c r="U4" s="594"/>
      <c r="V4" s="594"/>
      <c r="W4" s="594"/>
      <c r="X4" s="594"/>
      <c r="Y4" s="594"/>
      <c r="Z4" s="594"/>
      <c r="AA4" s="594"/>
      <c r="AB4" s="595"/>
      <c r="AC4" s="429"/>
      <c r="AD4" s="430"/>
      <c r="AE4" s="430"/>
      <c r="AF4" s="429"/>
      <c r="AG4" s="430"/>
      <c r="AH4" s="431"/>
      <c r="AI4" s="232"/>
      <c r="AJ4" s="232"/>
      <c r="AK4" s="232"/>
      <c r="AL4" s="232"/>
      <c r="AM4" s="232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48"/>
    </row>
    <row r="5" spans="2:56" s="5" customFormat="1" ht="26.25" customHeight="1">
      <c r="B5" s="296"/>
      <c r="C5" s="297"/>
      <c r="D5" s="297"/>
      <c r="E5" s="297"/>
      <c r="F5" s="297"/>
      <c r="G5" s="297"/>
      <c r="H5" s="297"/>
      <c r="I5" s="297"/>
      <c r="J5" s="317"/>
      <c r="K5" s="596" t="s">
        <v>14</v>
      </c>
      <c r="L5" s="597"/>
      <c r="M5" s="598" t="s">
        <v>286</v>
      </c>
      <c r="N5" s="597"/>
      <c r="O5" s="598" t="s">
        <v>285</v>
      </c>
      <c r="P5" s="597"/>
      <c r="Q5" s="598" t="s">
        <v>287</v>
      </c>
      <c r="R5" s="597"/>
      <c r="S5" s="598" t="s">
        <v>288</v>
      </c>
      <c r="T5" s="597"/>
      <c r="U5" s="598" t="s">
        <v>289</v>
      </c>
      <c r="V5" s="597"/>
      <c r="W5" s="598" t="s">
        <v>290</v>
      </c>
      <c r="X5" s="597"/>
      <c r="Y5" s="598" t="s">
        <v>291</v>
      </c>
      <c r="Z5" s="597"/>
      <c r="AA5" s="600" t="s">
        <v>292</v>
      </c>
      <c r="AB5" s="601"/>
      <c r="AC5" s="432"/>
      <c r="AD5" s="433"/>
      <c r="AE5" s="433"/>
      <c r="AF5" s="432"/>
      <c r="AG5" s="433"/>
      <c r="AH5" s="434"/>
      <c r="AI5" s="232"/>
      <c r="AJ5" s="232"/>
      <c r="AK5" s="232"/>
      <c r="AL5" s="232"/>
      <c r="AM5" s="232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</row>
    <row r="6" spans="2:34" ht="23.25" customHeight="1">
      <c r="B6" s="604" t="s">
        <v>14</v>
      </c>
      <c r="C6" s="604"/>
      <c r="D6" s="604"/>
      <c r="E6" s="604"/>
      <c r="F6" s="604"/>
      <c r="G6" s="604"/>
      <c r="H6" s="604"/>
      <c r="I6" s="604"/>
      <c r="J6" s="604"/>
      <c r="K6" s="603">
        <v>418</v>
      </c>
      <c r="L6" s="605"/>
      <c r="M6" s="599">
        <v>130</v>
      </c>
      <c r="N6" s="599"/>
      <c r="O6" s="599">
        <v>73</v>
      </c>
      <c r="P6" s="599"/>
      <c r="Q6" s="599">
        <v>116</v>
      </c>
      <c r="R6" s="599"/>
      <c r="S6" s="599">
        <v>64</v>
      </c>
      <c r="T6" s="599"/>
      <c r="U6" s="599">
        <v>18</v>
      </c>
      <c r="V6" s="599"/>
      <c r="W6" s="599">
        <v>9</v>
      </c>
      <c r="X6" s="599"/>
      <c r="Y6" s="599">
        <v>6</v>
      </c>
      <c r="Z6" s="599"/>
      <c r="AA6" s="602">
        <v>2</v>
      </c>
      <c r="AB6" s="603"/>
      <c r="AC6" s="606">
        <v>3791</v>
      </c>
      <c r="AD6" s="606"/>
      <c r="AE6" s="606"/>
      <c r="AF6" s="606">
        <v>73226</v>
      </c>
      <c r="AG6" s="606"/>
      <c r="AH6" s="606"/>
    </row>
    <row r="7" spans="2:34" ht="23.25" customHeight="1">
      <c r="B7" s="607" t="s">
        <v>413</v>
      </c>
      <c r="C7" s="607"/>
      <c r="D7" s="607"/>
      <c r="E7" s="607"/>
      <c r="F7" s="607"/>
      <c r="G7" s="607"/>
      <c r="H7" s="607"/>
      <c r="I7" s="607"/>
      <c r="J7" s="607"/>
      <c r="K7" s="588">
        <v>6</v>
      </c>
      <c r="L7" s="589"/>
      <c r="M7" s="585" t="s">
        <v>214</v>
      </c>
      <c r="N7" s="585"/>
      <c r="O7" s="585" t="s">
        <v>214</v>
      </c>
      <c r="P7" s="585"/>
      <c r="Q7" s="585">
        <v>1</v>
      </c>
      <c r="R7" s="585"/>
      <c r="S7" s="585">
        <v>3</v>
      </c>
      <c r="T7" s="585"/>
      <c r="U7" s="585" t="s">
        <v>214</v>
      </c>
      <c r="V7" s="585"/>
      <c r="W7" s="585">
        <v>1</v>
      </c>
      <c r="X7" s="585"/>
      <c r="Y7" s="585" t="s">
        <v>214</v>
      </c>
      <c r="Z7" s="585"/>
      <c r="AA7" s="585">
        <v>1</v>
      </c>
      <c r="AB7" s="585"/>
      <c r="AC7" s="586">
        <v>445</v>
      </c>
      <c r="AD7" s="586"/>
      <c r="AE7" s="586"/>
      <c r="AF7" s="586">
        <v>12031</v>
      </c>
      <c r="AG7" s="586"/>
      <c r="AH7" s="586"/>
    </row>
    <row r="8" spans="2:34" ht="23.25" customHeight="1">
      <c r="B8" s="587" t="s">
        <v>414</v>
      </c>
      <c r="C8" s="587"/>
      <c r="D8" s="587"/>
      <c r="E8" s="587"/>
      <c r="F8" s="587"/>
      <c r="G8" s="587"/>
      <c r="H8" s="587"/>
      <c r="I8" s="587"/>
      <c r="J8" s="587"/>
      <c r="K8" s="588">
        <v>6</v>
      </c>
      <c r="L8" s="589"/>
      <c r="M8" s="585">
        <v>2</v>
      </c>
      <c r="N8" s="585"/>
      <c r="O8" s="585">
        <v>1</v>
      </c>
      <c r="P8" s="585"/>
      <c r="Q8" s="585">
        <v>2</v>
      </c>
      <c r="R8" s="585"/>
      <c r="S8" s="585">
        <v>1</v>
      </c>
      <c r="T8" s="585"/>
      <c r="U8" s="585" t="s">
        <v>214</v>
      </c>
      <c r="V8" s="585"/>
      <c r="W8" s="585" t="s">
        <v>214</v>
      </c>
      <c r="X8" s="585"/>
      <c r="Y8" s="585" t="s">
        <v>214</v>
      </c>
      <c r="Z8" s="585"/>
      <c r="AA8" s="585" t="s">
        <v>214</v>
      </c>
      <c r="AB8" s="585"/>
      <c r="AC8" s="586">
        <v>29</v>
      </c>
      <c r="AD8" s="586"/>
      <c r="AE8" s="586"/>
      <c r="AF8" s="586">
        <v>401</v>
      </c>
      <c r="AG8" s="586"/>
      <c r="AH8" s="586"/>
    </row>
    <row r="9" spans="2:34" ht="23.25" customHeight="1">
      <c r="B9" s="607" t="s">
        <v>415</v>
      </c>
      <c r="C9" s="607"/>
      <c r="D9" s="607"/>
      <c r="E9" s="607"/>
      <c r="F9" s="607"/>
      <c r="G9" s="607"/>
      <c r="H9" s="607"/>
      <c r="I9" s="607"/>
      <c r="J9" s="607"/>
      <c r="K9" s="588">
        <v>7</v>
      </c>
      <c r="L9" s="589"/>
      <c r="M9" s="585" t="s">
        <v>214</v>
      </c>
      <c r="N9" s="585"/>
      <c r="O9" s="585">
        <v>2</v>
      </c>
      <c r="P9" s="585"/>
      <c r="Q9" s="585">
        <v>2</v>
      </c>
      <c r="R9" s="585"/>
      <c r="S9" s="585">
        <v>3</v>
      </c>
      <c r="T9" s="585"/>
      <c r="U9" s="585" t="s">
        <v>214</v>
      </c>
      <c r="V9" s="585"/>
      <c r="W9" s="585" t="s">
        <v>214</v>
      </c>
      <c r="X9" s="585"/>
      <c r="Y9" s="585" t="s">
        <v>214</v>
      </c>
      <c r="Z9" s="585"/>
      <c r="AA9" s="585" t="s">
        <v>214</v>
      </c>
      <c r="AB9" s="585"/>
      <c r="AC9" s="586">
        <v>55</v>
      </c>
      <c r="AD9" s="586"/>
      <c r="AE9" s="586"/>
      <c r="AF9" s="586">
        <v>1000</v>
      </c>
      <c r="AG9" s="586"/>
      <c r="AH9" s="586"/>
    </row>
    <row r="10" spans="2:34" ht="23.25" customHeight="1">
      <c r="B10" s="607" t="s">
        <v>416</v>
      </c>
      <c r="C10" s="607"/>
      <c r="D10" s="607"/>
      <c r="E10" s="607"/>
      <c r="F10" s="607"/>
      <c r="G10" s="607"/>
      <c r="H10" s="607"/>
      <c r="I10" s="607"/>
      <c r="J10" s="607"/>
      <c r="K10" s="588">
        <v>43</v>
      </c>
      <c r="L10" s="589"/>
      <c r="M10" s="585">
        <v>10</v>
      </c>
      <c r="N10" s="585"/>
      <c r="O10" s="585">
        <v>8</v>
      </c>
      <c r="P10" s="585"/>
      <c r="Q10" s="585">
        <v>20</v>
      </c>
      <c r="R10" s="585"/>
      <c r="S10" s="585">
        <v>2</v>
      </c>
      <c r="T10" s="585"/>
      <c r="U10" s="585" t="s">
        <v>214</v>
      </c>
      <c r="V10" s="585"/>
      <c r="W10" s="585">
        <v>3</v>
      </c>
      <c r="X10" s="585"/>
      <c r="Y10" s="585" t="s">
        <v>214</v>
      </c>
      <c r="Z10" s="585"/>
      <c r="AA10" s="585" t="s">
        <v>214</v>
      </c>
      <c r="AB10" s="585"/>
      <c r="AC10" s="586">
        <v>321</v>
      </c>
      <c r="AD10" s="586"/>
      <c r="AE10" s="586"/>
      <c r="AF10" s="586">
        <v>6164</v>
      </c>
      <c r="AG10" s="586"/>
      <c r="AH10" s="586"/>
    </row>
    <row r="11" spans="2:34" ht="23.25" customHeight="1">
      <c r="B11" s="607" t="s">
        <v>417</v>
      </c>
      <c r="C11" s="607"/>
      <c r="D11" s="607"/>
      <c r="E11" s="607"/>
      <c r="F11" s="607"/>
      <c r="G11" s="607"/>
      <c r="H11" s="607"/>
      <c r="I11" s="607"/>
      <c r="J11" s="607"/>
      <c r="K11" s="588">
        <v>8</v>
      </c>
      <c r="L11" s="589"/>
      <c r="M11" s="585">
        <v>4</v>
      </c>
      <c r="N11" s="585"/>
      <c r="O11" s="585" t="s">
        <v>214</v>
      </c>
      <c r="P11" s="585"/>
      <c r="Q11" s="585">
        <v>2</v>
      </c>
      <c r="R11" s="585"/>
      <c r="S11" s="585">
        <v>1</v>
      </c>
      <c r="T11" s="585"/>
      <c r="U11" s="585">
        <v>1</v>
      </c>
      <c r="V11" s="585"/>
      <c r="W11" s="585" t="s">
        <v>214</v>
      </c>
      <c r="X11" s="585"/>
      <c r="Y11" s="585" t="s">
        <v>214</v>
      </c>
      <c r="Z11" s="585"/>
      <c r="AA11" s="585" t="s">
        <v>214</v>
      </c>
      <c r="AB11" s="585"/>
      <c r="AC11" s="586">
        <v>52</v>
      </c>
      <c r="AD11" s="586"/>
      <c r="AE11" s="586"/>
      <c r="AF11" s="586">
        <v>979</v>
      </c>
      <c r="AG11" s="586"/>
      <c r="AH11" s="586"/>
    </row>
    <row r="12" spans="2:34" ht="23.25" customHeight="1">
      <c r="B12" s="608" t="s">
        <v>436</v>
      </c>
      <c r="C12" s="608"/>
      <c r="D12" s="608"/>
      <c r="E12" s="608"/>
      <c r="F12" s="608"/>
      <c r="G12" s="608"/>
      <c r="H12" s="608"/>
      <c r="I12" s="608"/>
      <c r="J12" s="608"/>
      <c r="K12" s="588">
        <v>20</v>
      </c>
      <c r="L12" s="589"/>
      <c r="M12" s="585">
        <v>2</v>
      </c>
      <c r="N12" s="585"/>
      <c r="O12" s="585">
        <v>4</v>
      </c>
      <c r="P12" s="585"/>
      <c r="Q12" s="585">
        <v>11</v>
      </c>
      <c r="R12" s="585"/>
      <c r="S12" s="585">
        <v>3</v>
      </c>
      <c r="T12" s="585"/>
      <c r="U12" s="585" t="s">
        <v>214</v>
      </c>
      <c r="V12" s="585"/>
      <c r="W12" s="585" t="s">
        <v>214</v>
      </c>
      <c r="X12" s="585"/>
      <c r="Y12" s="585" t="s">
        <v>214</v>
      </c>
      <c r="Z12" s="585"/>
      <c r="AA12" s="585" t="s">
        <v>214</v>
      </c>
      <c r="AB12" s="585"/>
      <c r="AC12" s="586">
        <v>121</v>
      </c>
      <c r="AD12" s="586"/>
      <c r="AE12" s="586"/>
      <c r="AF12" s="586">
        <v>1861</v>
      </c>
      <c r="AG12" s="586"/>
      <c r="AH12" s="586"/>
    </row>
    <row r="13" spans="2:34" ht="23.25" customHeight="1">
      <c r="B13" s="607" t="s">
        <v>418</v>
      </c>
      <c r="C13" s="607"/>
      <c r="D13" s="607"/>
      <c r="E13" s="607"/>
      <c r="F13" s="607"/>
      <c r="G13" s="607"/>
      <c r="H13" s="607"/>
      <c r="I13" s="607"/>
      <c r="J13" s="607"/>
      <c r="K13" s="588">
        <v>9</v>
      </c>
      <c r="L13" s="589"/>
      <c r="M13" s="585">
        <v>1</v>
      </c>
      <c r="N13" s="585"/>
      <c r="O13" s="585" t="s">
        <v>214</v>
      </c>
      <c r="P13" s="585"/>
      <c r="Q13" s="585">
        <v>2</v>
      </c>
      <c r="R13" s="585"/>
      <c r="S13" s="585">
        <v>1</v>
      </c>
      <c r="T13" s="585"/>
      <c r="U13" s="585">
        <v>2</v>
      </c>
      <c r="V13" s="585"/>
      <c r="W13" s="585" t="s">
        <v>214</v>
      </c>
      <c r="X13" s="585"/>
      <c r="Y13" s="585">
        <v>2</v>
      </c>
      <c r="Z13" s="585"/>
      <c r="AA13" s="585">
        <v>1</v>
      </c>
      <c r="AB13" s="585"/>
      <c r="AC13" s="586">
        <v>372</v>
      </c>
      <c r="AD13" s="586"/>
      <c r="AE13" s="586"/>
      <c r="AF13" s="586">
        <v>6665</v>
      </c>
      <c r="AG13" s="586"/>
      <c r="AH13" s="586"/>
    </row>
    <row r="14" spans="2:34" ht="23.25" customHeight="1">
      <c r="B14" s="607" t="s">
        <v>419</v>
      </c>
      <c r="C14" s="607"/>
      <c r="D14" s="607"/>
      <c r="E14" s="607"/>
      <c r="F14" s="607"/>
      <c r="G14" s="607"/>
      <c r="H14" s="607"/>
      <c r="I14" s="607"/>
      <c r="J14" s="607"/>
      <c r="K14" s="588">
        <v>8</v>
      </c>
      <c r="L14" s="589"/>
      <c r="M14" s="585">
        <v>2</v>
      </c>
      <c r="N14" s="585"/>
      <c r="O14" s="585">
        <v>3</v>
      </c>
      <c r="P14" s="585"/>
      <c r="Q14" s="585">
        <v>2</v>
      </c>
      <c r="R14" s="585"/>
      <c r="S14" s="585">
        <v>1</v>
      </c>
      <c r="T14" s="585"/>
      <c r="U14" s="585" t="s">
        <v>214</v>
      </c>
      <c r="V14" s="585"/>
      <c r="W14" s="585" t="s">
        <v>214</v>
      </c>
      <c r="X14" s="585"/>
      <c r="Y14" s="585" t="s">
        <v>214</v>
      </c>
      <c r="Z14" s="585"/>
      <c r="AA14" s="585" t="s">
        <v>214</v>
      </c>
      <c r="AB14" s="585"/>
      <c r="AC14" s="586">
        <v>36</v>
      </c>
      <c r="AD14" s="586"/>
      <c r="AE14" s="586"/>
      <c r="AF14" s="586">
        <v>834</v>
      </c>
      <c r="AG14" s="586"/>
      <c r="AH14" s="586"/>
    </row>
    <row r="15" spans="2:34" ht="23.25" customHeight="1">
      <c r="B15" s="607" t="s">
        <v>420</v>
      </c>
      <c r="C15" s="607"/>
      <c r="D15" s="607"/>
      <c r="E15" s="607"/>
      <c r="F15" s="607"/>
      <c r="G15" s="607"/>
      <c r="H15" s="607"/>
      <c r="I15" s="607"/>
      <c r="J15" s="607"/>
      <c r="K15" s="588">
        <v>6</v>
      </c>
      <c r="L15" s="589"/>
      <c r="M15" s="585">
        <v>2</v>
      </c>
      <c r="N15" s="585"/>
      <c r="O15" s="585">
        <v>2</v>
      </c>
      <c r="P15" s="585"/>
      <c r="Q15" s="585">
        <v>2</v>
      </c>
      <c r="R15" s="585"/>
      <c r="S15" s="585" t="s">
        <v>214</v>
      </c>
      <c r="T15" s="585"/>
      <c r="U15" s="585" t="s">
        <v>214</v>
      </c>
      <c r="V15" s="585"/>
      <c r="W15" s="585" t="s">
        <v>214</v>
      </c>
      <c r="X15" s="585"/>
      <c r="Y15" s="585" t="s">
        <v>214</v>
      </c>
      <c r="Z15" s="585"/>
      <c r="AA15" s="585" t="s">
        <v>214</v>
      </c>
      <c r="AB15" s="585"/>
      <c r="AC15" s="586">
        <v>24</v>
      </c>
      <c r="AD15" s="586"/>
      <c r="AE15" s="586"/>
      <c r="AF15" s="586">
        <v>321</v>
      </c>
      <c r="AG15" s="586"/>
      <c r="AH15" s="586"/>
    </row>
    <row r="16" spans="2:34" ht="23.25" customHeight="1">
      <c r="B16" s="607" t="s">
        <v>421</v>
      </c>
      <c r="C16" s="607"/>
      <c r="D16" s="607"/>
      <c r="E16" s="607"/>
      <c r="F16" s="607"/>
      <c r="G16" s="607"/>
      <c r="H16" s="607"/>
      <c r="I16" s="607"/>
      <c r="J16" s="607"/>
      <c r="K16" s="588">
        <v>3</v>
      </c>
      <c r="L16" s="589"/>
      <c r="M16" s="585">
        <v>2</v>
      </c>
      <c r="N16" s="585"/>
      <c r="O16" s="585">
        <v>1</v>
      </c>
      <c r="P16" s="585"/>
      <c r="Q16" s="585" t="s">
        <v>214</v>
      </c>
      <c r="R16" s="585"/>
      <c r="S16" s="585" t="s">
        <v>214</v>
      </c>
      <c r="T16" s="585"/>
      <c r="U16" s="585" t="s">
        <v>214</v>
      </c>
      <c r="V16" s="585"/>
      <c r="W16" s="585" t="s">
        <v>214</v>
      </c>
      <c r="X16" s="585"/>
      <c r="Y16" s="585" t="s">
        <v>214</v>
      </c>
      <c r="Z16" s="585"/>
      <c r="AA16" s="585" t="s">
        <v>214</v>
      </c>
      <c r="AB16" s="585"/>
      <c r="AC16" s="586">
        <v>7</v>
      </c>
      <c r="AD16" s="586"/>
      <c r="AE16" s="586"/>
      <c r="AF16" s="586">
        <v>26</v>
      </c>
      <c r="AG16" s="586"/>
      <c r="AH16" s="586"/>
    </row>
    <row r="17" spans="2:34" ht="23.25" customHeight="1">
      <c r="B17" s="607" t="s">
        <v>422</v>
      </c>
      <c r="C17" s="607"/>
      <c r="D17" s="607"/>
      <c r="E17" s="607"/>
      <c r="F17" s="607"/>
      <c r="G17" s="607"/>
      <c r="H17" s="607"/>
      <c r="I17" s="607"/>
      <c r="J17" s="607"/>
      <c r="K17" s="588">
        <v>4</v>
      </c>
      <c r="L17" s="589"/>
      <c r="M17" s="585">
        <v>1</v>
      </c>
      <c r="N17" s="585"/>
      <c r="O17" s="585">
        <v>1</v>
      </c>
      <c r="P17" s="585"/>
      <c r="Q17" s="585">
        <v>2</v>
      </c>
      <c r="R17" s="585"/>
      <c r="S17" s="585" t="s">
        <v>214</v>
      </c>
      <c r="T17" s="585"/>
      <c r="U17" s="585" t="s">
        <v>214</v>
      </c>
      <c r="V17" s="585"/>
      <c r="W17" s="585" t="s">
        <v>214</v>
      </c>
      <c r="X17" s="585"/>
      <c r="Y17" s="585" t="s">
        <v>214</v>
      </c>
      <c r="Z17" s="585"/>
      <c r="AA17" s="585" t="s">
        <v>214</v>
      </c>
      <c r="AB17" s="585"/>
      <c r="AC17" s="586">
        <v>15</v>
      </c>
      <c r="AD17" s="586"/>
      <c r="AE17" s="586"/>
      <c r="AF17" s="586">
        <v>351</v>
      </c>
      <c r="AG17" s="586"/>
      <c r="AH17" s="586"/>
    </row>
    <row r="18" spans="2:34" ht="23.25" customHeight="1">
      <c r="B18" s="607" t="s">
        <v>423</v>
      </c>
      <c r="C18" s="607"/>
      <c r="D18" s="607"/>
      <c r="E18" s="607"/>
      <c r="F18" s="607"/>
      <c r="G18" s="607"/>
      <c r="H18" s="607"/>
      <c r="I18" s="607"/>
      <c r="J18" s="607"/>
      <c r="K18" s="588">
        <v>24</v>
      </c>
      <c r="L18" s="589"/>
      <c r="M18" s="585">
        <v>10</v>
      </c>
      <c r="N18" s="585"/>
      <c r="O18" s="585">
        <v>5</v>
      </c>
      <c r="P18" s="585"/>
      <c r="Q18" s="585">
        <v>3</v>
      </c>
      <c r="R18" s="585"/>
      <c r="S18" s="585">
        <v>3</v>
      </c>
      <c r="T18" s="585"/>
      <c r="U18" s="585">
        <v>2</v>
      </c>
      <c r="V18" s="585"/>
      <c r="W18" s="585">
        <v>1</v>
      </c>
      <c r="X18" s="585"/>
      <c r="Y18" s="585" t="s">
        <v>214</v>
      </c>
      <c r="Z18" s="585"/>
      <c r="AA18" s="585" t="s">
        <v>214</v>
      </c>
      <c r="AB18" s="585"/>
      <c r="AC18" s="586">
        <v>174</v>
      </c>
      <c r="AD18" s="586"/>
      <c r="AE18" s="586"/>
      <c r="AF18" s="586">
        <v>774</v>
      </c>
      <c r="AG18" s="586"/>
      <c r="AH18" s="586"/>
    </row>
    <row r="19" spans="2:34" ht="23.25" customHeight="1">
      <c r="B19" s="587" t="s">
        <v>424</v>
      </c>
      <c r="C19" s="587"/>
      <c r="D19" s="587"/>
      <c r="E19" s="587"/>
      <c r="F19" s="587"/>
      <c r="G19" s="587"/>
      <c r="H19" s="587"/>
      <c r="I19" s="587"/>
      <c r="J19" s="587"/>
      <c r="K19" s="588">
        <v>60</v>
      </c>
      <c r="L19" s="589"/>
      <c r="M19" s="585">
        <v>17</v>
      </c>
      <c r="N19" s="585"/>
      <c r="O19" s="585">
        <v>8</v>
      </c>
      <c r="P19" s="585"/>
      <c r="Q19" s="585">
        <v>7</v>
      </c>
      <c r="R19" s="585"/>
      <c r="S19" s="585">
        <v>17</v>
      </c>
      <c r="T19" s="585"/>
      <c r="U19" s="585">
        <v>8</v>
      </c>
      <c r="V19" s="585"/>
      <c r="W19" s="585">
        <v>1</v>
      </c>
      <c r="X19" s="585"/>
      <c r="Y19" s="585">
        <v>2</v>
      </c>
      <c r="Z19" s="585"/>
      <c r="AA19" s="585" t="s">
        <v>214</v>
      </c>
      <c r="AB19" s="585"/>
      <c r="AC19" s="586">
        <v>728</v>
      </c>
      <c r="AD19" s="586"/>
      <c r="AE19" s="586"/>
      <c r="AF19" s="586">
        <v>7360</v>
      </c>
      <c r="AG19" s="586"/>
      <c r="AH19" s="586"/>
    </row>
    <row r="20" spans="2:34" ht="23.25" customHeight="1">
      <c r="B20" s="607" t="s">
        <v>425</v>
      </c>
      <c r="C20" s="607"/>
      <c r="D20" s="607"/>
      <c r="E20" s="607"/>
      <c r="F20" s="607"/>
      <c r="G20" s="607"/>
      <c r="H20" s="607"/>
      <c r="I20" s="607"/>
      <c r="J20" s="607"/>
      <c r="K20" s="588">
        <v>63</v>
      </c>
      <c r="L20" s="589"/>
      <c r="M20" s="585">
        <v>22</v>
      </c>
      <c r="N20" s="585"/>
      <c r="O20" s="585">
        <v>13</v>
      </c>
      <c r="P20" s="585"/>
      <c r="Q20" s="585">
        <v>14</v>
      </c>
      <c r="R20" s="585"/>
      <c r="S20" s="585">
        <v>12</v>
      </c>
      <c r="T20" s="585"/>
      <c r="U20" s="585">
        <v>2</v>
      </c>
      <c r="V20" s="585"/>
      <c r="W20" s="585" t="s">
        <v>214</v>
      </c>
      <c r="X20" s="585"/>
      <c r="Y20" s="585" t="s">
        <v>214</v>
      </c>
      <c r="Z20" s="585"/>
      <c r="AA20" s="585" t="s">
        <v>214</v>
      </c>
      <c r="AB20" s="585"/>
      <c r="AC20" s="586">
        <v>371</v>
      </c>
      <c r="AD20" s="586"/>
      <c r="AE20" s="586"/>
      <c r="AF20" s="586">
        <v>10309</v>
      </c>
      <c r="AG20" s="586"/>
      <c r="AH20" s="586"/>
    </row>
    <row r="21" spans="2:34" ht="23.25" customHeight="1">
      <c r="B21" s="607" t="s">
        <v>426</v>
      </c>
      <c r="C21" s="607"/>
      <c r="D21" s="607"/>
      <c r="E21" s="607"/>
      <c r="F21" s="607"/>
      <c r="G21" s="607"/>
      <c r="H21" s="607"/>
      <c r="I21" s="607"/>
      <c r="J21" s="607"/>
      <c r="K21" s="588">
        <v>6</v>
      </c>
      <c r="L21" s="589"/>
      <c r="M21" s="585">
        <v>6</v>
      </c>
      <c r="N21" s="585"/>
      <c r="O21" s="585" t="s">
        <v>214</v>
      </c>
      <c r="P21" s="585"/>
      <c r="Q21" s="585" t="s">
        <v>214</v>
      </c>
      <c r="R21" s="585"/>
      <c r="S21" s="585" t="s">
        <v>214</v>
      </c>
      <c r="T21" s="585"/>
      <c r="U21" s="585" t="s">
        <v>214</v>
      </c>
      <c r="V21" s="585"/>
      <c r="W21" s="585" t="s">
        <v>214</v>
      </c>
      <c r="X21" s="585"/>
      <c r="Y21" s="585" t="s">
        <v>214</v>
      </c>
      <c r="Z21" s="585"/>
      <c r="AA21" s="585" t="s">
        <v>214</v>
      </c>
      <c r="AB21" s="585"/>
      <c r="AC21" s="586">
        <v>11</v>
      </c>
      <c r="AD21" s="586"/>
      <c r="AE21" s="586"/>
      <c r="AF21" s="586">
        <v>26</v>
      </c>
      <c r="AG21" s="586"/>
      <c r="AH21" s="586"/>
    </row>
    <row r="22" spans="2:34" ht="23.25" customHeight="1">
      <c r="B22" s="607" t="s">
        <v>438</v>
      </c>
      <c r="C22" s="607"/>
      <c r="D22" s="607"/>
      <c r="E22" s="607"/>
      <c r="F22" s="607"/>
      <c r="G22" s="607"/>
      <c r="H22" s="607"/>
      <c r="I22" s="607"/>
      <c r="J22" s="607"/>
      <c r="K22" s="588">
        <v>15</v>
      </c>
      <c r="L22" s="589"/>
      <c r="M22" s="585">
        <v>8</v>
      </c>
      <c r="N22" s="585"/>
      <c r="O22" s="585">
        <v>2</v>
      </c>
      <c r="P22" s="585"/>
      <c r="Q22" s="585">
        <v>2</v>
      </c>
      <c r="R22" s="585"/>
      <c r="S22" s="585">
        <v>1</v>
      </c>
      <c r="T22" s="585"/>
      <c r="U22" s="585" t="s">
        <v>214</v>
      </c>
      <c r="V22" s="585"/>
      <c r="W22" s="585" t="s">
        <v>214</v>
      </c>
      <c r="X22" s="585"/>
      <c r="Y22" s="585">
        <v>2</v>
      </c>
      <c r="Z22" s="585"/>
      <c r="AA22" s="585" t="s">
        <v>214</v>
      </c>
      <c r="AB22" s="585"/>
      <c r="AC22" s="586">
        <v>177</v>
      </c>
      <c r="AD22" s="586"/>
      <c r="AE22" s="586"/>
      <c r="AF22" s="586">
        <v>4041</v>
      </c>
      <c r="AG22" s="586"/>
      <c r="AH22" s="586"/>
    </row>
    <row r="23" spans="2:34" ht="23.25" customHeight="1">
      <c r="B23" s="607" t="s">
        <v>437</v>
      </c>
      <c r="C23" s="607"/>
      <c r="D23" s="607"/>
      <c r="E23" s="607"/>
      <c r="F23" s="607"/>
      <c r="G23" s="607"/>
      <c r="H23" s="607"/>
      <c r="I23" s="607"/>
      <c r="J23" s="607"/>
      <c r="K23" s="588">
        <v>7</v>
      </c>
      <c r="L23" s="589"/>
      <c r="M23" s="585">
        <v>4</v>
      </c>
      <c r="N23" s="585"/>
      <c r="O23" s="585">
        <v>2</v>
      </c>
      <c r="P23" s="585"/>
      <c r="Q23" s="585">
        <v>1</v>
      </c>
      <c r="R23" s="585"/>
      <c r="S23" s="585" t="s">
        <v>214</v>
      </c>
      <c r="T23" s="585"/>
      <c r="U23" s="585" t="s">
        <v>214</v>
      </c>
      <c r="V23" s="585"/>
      <c r="W23" s="585" t="s">
        <v>214</v>
      </c>
      <c r="X23" s="585"/>
      <c r="Y23" s="585" t="s">
        <v>214</v>
      </c>
      <c r="Z23" s="585"/>
      <c r="AA23" s="585" t="s">
        <v>214</v>
      </c>
      <c r="AB23" s="585"/>
      <c r="AC23" s="586">
        <v>17</v>
      </c>
      <c r="AD23" s="586"/>
      <c r="AE23" s="586"/>
      <c r="AF23" s="586">
        <v>119</v>
      </c>
      <c r="AG23" s="586"/>
      <c r="AH23" s="586"/>
    </row>
    <row r="24" spans="2:34" ht="23.25" customHeight="1">
      <c r="B24" s="607" t="s">
        <v>427</v>
      </c>
      <c r="C24" s="607"/>
      <c r="D24" s="607"/>
      <c r="E24" s="607"/>
      <c r="F24" s="607"/>
      <c r="G24" s="607"/>
      <c r="H24" s="607"/>
      <c r="I24" s="607"/>
      <c r="J24" s="607"/>
      <c r="K24" s="588">
        <v>4</v>
      </c>
      <c r="L24" s="589"/>
      <c r="M24" s="585">
        <v>3</v>
      </c>
      <c r="N24" s="585"/>
      <c r="O24" s="585" t="s">
        <v>214</v>
      </c>
      <c r="P24" s="585"/>
      <c r="Q24" s="585">
        <v>1</v>
      </c>
      <c r="R24" s="585"/>
      <c r="S24" s="585" t="s">
        <v>214</v>
      </c>
      <c r="T24" s="585"/>
      <c r="U24" s="585" t="s">
        <v>214</v>
      </c>
      <c r="V24" s="585"/>
      <c r="W24" s="585" t="s">
        <v>214</v>
      </c>
      <c r="X24" s="585"/>
      <c r="Y24" s="585" t="s">
        <v>214</v>
      </c>
      <c r="Z24" s="585"/>
      <c r="AA24" s="585" t="s">
        <v>214</v>
      </c>
      <c r="AB24" s="585"/>
      <c r="AC24" s="586">
        <v>11</v>
      </c>
      <c r="AD24" s="586"/>
      <c r="AE24" s="586"/>
      <c r="AF24" s="586">
        <v>154</v>
      </c>
      <c r="AG24" s="586"/>
      <c r="AH24" s="586"/>
    </row>
    <row r="25" spans="2:34" ht="23.25" customHeight="1">
      <c r="B25" s="609" t="s">
        <v>428</v>
      </c>
      <c r="C25" s="610"/>
      <c r="D25" s="610"/>
      <c r="E25" s="610"/>
      <c r="F25" s="610"/>
      <c r="G25" s="610"/>
      <c r="H25" s="610"/>
      <c r="I25" s="610"/>
      <c r="J25" s="610"/>
      <c r="K25" s="588">
        <v>31</v>
      </c>
      <c r="L25" s="589"/>
      <c r="M25" s="585">
        <v>4</v>
      </c>
      <c r="N25" s="585"/>
      <c r="O25" s="585">
        <v>7</v>
      </c>
      <c r="P25" s="585"/>
      <c r="Q25" s="585">
        <v>14</v>
      </c>
      <c r="R25" s="585"/>
      <c r="S25" s="585">
        <v>5</v>
      </c>
      <c r="T25" s="585"/>
      <c r="U25" s="585" t="s">
        <v>214</v>
      </c>
      <c r="V25" s="585"/>
      <c r="W25" s="585">
        <v>1</v>
      </c>
      <c r="X25" s="585"/>
      <c r="Y25" s="585" t="s">
        <v>214</v>
      </c>
      <c r="Z25" s="585"/>
      <c r="AA25" s="585" t="s">
        <v>214</v>
      </c>
      <c r="AB25" s="585"/>
      <c r="AC25" s="586">
        <v>227</v>
      </c>
      <c r="AD25" s="586"/>
      <c r="AE25" s="586"/>
      <c r="AF25" s="586">
        <v>5172</v>
      </c>
      <c r="AG25" s="586"/>
      <c r="AH25" s="586"/>
    </row>
    <row r="26" spans="2:34" ht="23.25" customHeight="1">
      <c r="B26" s="607" t="s">
        <v>429</v>
      </c>
      <c r="C26" s="607"/>
      <c r="D26" s="607"/>
      <c r="E26" s="607"/>
      <c r="F26" s="607"/>
      <c r="G26" s="607"/>
      <c r="H26" s="607"/>
      <c r="I26" s="607"/>
      <c r="J26" s="607"/>
      <c r="K26" s="588">
        <v>1</v>
      </c>
      <c r="L26" s="589"/>
      <c r="M26" s="585" t="s">
        <v>214</v>
      </c>
      <c r="N26" s="585"/>
      <c r="O26" s="585">
        <v>1</v>
      </c>
      <c r="P26" s="585"/>
      <c r="Q26" s="585" t="s">
        <v>214</v>
      </c>
      <c r="R26" s="585"/>
      <c r="S26" s="585" t="s">
        <v>214</v>
      </c>
      <c r="T26" s="585"/>
      <c r="U26" s="585" t="s">
        <v>214</v>
      </c>
      <c r="V26" s="585"/>
      <c r="W26" s="585" t="s">
        <v>214</v>
      </c>
      <c r="X26" s="585"/>
      <c r="Y26" s="585" t="s">
        <v>214</v>
      </c>
      <c r="Z26" s="585"/>
      <c r="AA26" s="585" t="s">
        <v>214</v>
      </c>
      <c r="AB26" s="585"/>
      <c r="AC26" s="586">
        <v>4</v>
      </c>
      <c r="AD26" s="586"/>
      <c r="AE26" s="586"/>
      <c r="AF26" s="586" t="s">
        <v>213</v>
      </c>
      <c r="AG26" s="586"/>
      <c r="AH26" s="586"/>
    </row>
    <row r="27" spans="2:34" ht="23.25" customHeight="1">
      <c r="B27" s="607" t="s">
        <v>430</v>
      </c>
      <c r="C27" s="607"/>
      <c r="D27" s="607"/>
      <c r="E27" s="607"/>
      <c r="F27" s="607"/>
      <c r="G27" s="607"/>
      <c r="H27" s="607"/>
      <c r="I27" s="607"/>
      <c r="J27" s="607"/>
      <c r="K27" s="588">
        <v>17</v>
      </c>
      <c r="L27" s="589"/>
      <c r="M27" s="585">
        <v>2</v>
      </c>
      <c r="N27" s="585"/>
      <c r="O27" s="585">
        <v>2</v>
      </c>
      <c r="P27" s="585"/>
      <c r="Q27" s="585">
        <v>8</v>
      </c>
      <c r="R27" s="585"/>
      <c r="S27" s="585">
        <v>3</v>
      </c>
      <c r="T27" s="585"/>
      <c r="U27" s="585">
        <v>1</v>
      </c>
      <c r="V27" s="585"/>
      <c r="W27" s="585">
        <v>1</v>
      </c>
      <c r="X27" s="585"/>
      <c r="Y27" s="585" t="s">
        <v>214</v>
      </c>
      <c r="Z27" s="585"/>
      <c r="AA27" s="585" t="s">
        <v>214</v>
      </c>
      <c r="AB27" s="585"/>
      <c r="AC27" s="586">
        <v>175</v>
      </c>
      <c r="AD27" s="586"/>
      <c r="AE27" s="586"/>
      <c r="AF27" s="586">
        <v>5919</v>
      </c>
      <c r="AG27" s="586"/>
      <c r="AH27" s="586"/>
    </row>
    <row r="28" spans="2:34" ht="23.25" customHeight="1">
      <c r="B28" s="607" t="s">
        <v>431</v>
      </c>
      <c r="C28" s="607"/>
      <c r="D28" s="607"/>
      <c r="E28" s="607"/>
      <c r="F28" s="607"/>
      <c r="G28" s="607"/>
      <c r="H28" s="607"/>
      <c r="I28" s="607"/>
      <c r="J28" s="607"/>
      <c r="K28" s="588">
        <v>7</v>
      </c>
      <c r="L28" s="589"/>
      <c r="M28" s="585">
        <v>3</v>
      </c>
      <c r="N28" s="585"/>
      <c r="O28" s="585" t="s">
        <v>214</v>
      </c>
      <c r="P28" s="585"/>
      <c r="Q28" s="585">
        <v>2</v>
      </c>
      <c r="R28" s="585"/>
      <c r="S28" s="585">
        <v>1</v>
      </c>
      <c r="T28" s="585"/>
      <c r="U28" s="585">
        <v>1</v>
      </c>
      <c r="V28" s="585"/>
      <c r="W28" s="585" t="s">
        <v>214</v>
      </c>
      <c r="X28" s="585"/>
      <c r="Y28" s="585" t="s">
        <v>214</v>
      </c>
      <c r="Z28" s="585"/>
      <c r="AA28" s="585" t="s">
        <v>214</v>
      </c>
      <c r="AB28" s="585"/>
      <c r="AC28" s="586">
        <v>56</v>
      </c>
      <c r="AD28" s="586"/>
      <c r="AE28" s="586"/>
      <c r="AF28" s="586">
        <v>630</v>
      </c>
      <c r="AG28" s="586"/>
      <c r="AH28" s="586"/>
    </row>
    <row r="29" spans="2:34" ht="23.25" customHeight="1">
      <c r="B29" s="608" t="s">
        <v>439</v>
      </c>
      <c r="C29" s="608"/>
      <c r="D29" s="608"/>
      <c r="E29" s="608"/>
      <c r="F29" s="608"/>
      <c r="G29" s="608"/>
      <c r="H29" s="608"/>
      <c r="I29" s="608"/>
      <c r="J29" s="608"/>
      <c r="K29" s="588">
        <v>8</v>
      </c>
      <c r="L29" s="589"/>
      <c r="M29" s="585">
        <v>1</v>
      </c>
      <c r="N29" s="585"/>
      <c r="O29" s="585">
        <v>2</v>
      </c>
      <c r="P29" s="585"/>
      <c r="Q29" s="585">
        <v>3</v>
      </c>
      <c r="R29" s="585"/>
      <c r="S29" s="585">
        <v>1</v>
      </c>
      <c r="T29" s="585"/>
      <c r="U29" s="585">
        <v>1</v>
      </c>
      <c r="V29" s="585"/>
      <c r="W29" s="585" t="s">
        <v>214</v>
      </c>
      <c r="X29" s="585"/>
      <c r="Y29" s="585" t="s">
        <v>214</v>
      </c>
      <c r="Z29" s="585"/>
      <c r="AA29" s="585" t="s">
        <v>214</v>
      </c>
      <c r="AB29" s="585"/>
      <c r="AC29" s="586">
        <v>65</v>
      </c>
      <c r="AD29" s="586"/>
      <c r="AE29" s="586"/>
      <c r="AF29" s="586">
        <v>2533</v>
      </c>
      <c r="AG29" s="586"/>
      <c r="AH29" s="586"/>
    </row>
    <row r="30" spans="2:34" ht="23.25" customHeight="1">
      <c r="B30" s="608" t="s">
        <v>432</v>
      </c>
      <c r="C30" s="608"/>
      <c r="D30" s="608"/>
      <c r="E30" s="608"/>
      <c r="F30" s="608"/>
      <c r="G30" s="608"/>
      <c r="H30" s="608"/>
      <c r="I30" s="608"/>
      <c r="J30" s="608"/>
      <c r="K30" s="588">
        <v>11</v>
      </c>
      <c r="L30" s="589"/>
      <c r="M30" s="585">
        <v>4</v>
      </c>
      <c r="N30" s="585"/>
      <c r="O30" s="585">
        <v>2</v>
      </c>
      <c r="P30" s="585"/>
      <c r="Q30" s="585">
        <v>4</v>
      </c>
      <c r="R30" s="585"/>
      <c r="S30" s="585">
        <v>1</v>
      </c>
      <c r="T30" s="585"/>
      <c r="U30" s="585" t="s">
        <v>214</v>
      </c>
      <c r="V30" s="585"/>
      <c r="W30" s="585" t="s">
        <v>214</v>
      </c>
      <c r="X30" s="585"/>
      <c r="Y30" s="585" t="s">
        <v>214</v>
      </c>
      <c r="Z30" s="585"/>
      <c r="AA30" s="585" t="s">
        <v>214</v>
      </c>
      <c r="AB30" s="585"/>
      <c r="AC30" s="586">
        <v>55</v>
      </c>
      <c r="AD30" s="586"/>
      <c r="AE30" s="586"/>
      <c r="AF30" s="586">
        <v>1489</v>
      </c>
      <c r="AG30" s="586"/>
      <c r="AH30" s="586"/>
    </row>
    <row r="31" spans="2:34" ht="23.25" customHeight="1">
      <c r="B31" s="587" t="s">
        <v>433</v>
      </c>
      <c r="C31" s="587"/>
      <c r="D31" s="587"/>
      <c r="E31" s="587"/>
      <c r="F31" s="587"/>
      <c r="G31" s="587"/>
      <c r="H31" s="587"/>
      <c r="I31" s="587"/>
      <c r="J31" s="587"/>
      <c r="K31" s="588">
        <v>34</v>
      </c>
      <c r="L31" s="589"/>
      <c r="M31" s="585">
        <v>14</v>
      </c>
      <c r="N31" s="585"/>
      <c r="O31" s="585">
        <v>6</v>
      </c>
      <c r="P31" s="585"/>
      <c r="Q31" s="585">
        <v>9</v>
      </c>
      <c r="R31" s="585"/>
      <c r="S31" s="585">
        <v>4</v>
      </c>
      <c r="T31" s="585"/>
      <c r="U31" s="585" t="s">
        <v>214</v>
      </c>
      <c r="V31" s="585"/>
      <c r="W31" s="585">
        <v>1</v>
      </c>
      <c r="X31" s="585"/>
      <c r="Y31" s="585" t="s">
        <v>214</v>
      </c>
      <c r="Z31" s="585"/>
      <c r="AA31" s="585" t="s">
        <v>214</v>
      </c>
      <c r="AB31" s="585"/>
      <c r="AC31" s="586">
        <v>196</v>
      </c>
      <c r="AD31" s="586"/>
      <c r="AE31" s="586"/>
      <c r="AF31" s="586" t="s">
        <v>213</v>
      </c>
      <c r="AG31" s="586"/>
      <c r="AH31" s="586"/>
    </row>
    <row r="32" spans="2:34" ht="23.25" customHeight="1">
      <c r="B32" s="611" t="s">
        <v>441</v>
      </c>
      <c r="C32" s="612"/>
      <c r="D32" s="612"/>
      <c r="E32" s="612"/>
      <c r="F32" s="612"/>
      <c r="G32" s="612"/>
      <c r="H32" s="612"/>
      <c r="I32" s="612"/>
      <c r="J32" s="612"/>
      <c r="K32" s="588">
        <v>7</v>
      </c>
      <c r="L32" s="589"/>
      <c r="M32" s="585">
        <v>4</v>
      </c>
      <c r="N32" s="585"/>
      <c r="O32" s="585">
        <v>1</v>
      </c>
      <c r="P32" s="585"/>
      <c r="Q32" s="585">
        <v>2</v>
      </c>
      <c r="R32" s="585"/>
      <c r="S32" s="585" t="s">
        <v>214</v>
      </c>
      <c r="T32" s="585"/>
      <c r="U32" s="585" t="s">
        <v>214</v>
      </c>
      <c r="V32" s="585"/>
      <c r="W32" s="585" t="s">
        <v>214</v>
      </c>
      <c r="X32" s="585"/>
      <c r="Y32" s="585" t="s">
        <v>214</v>
      </c>
      <c r="Z32" s="585"/>
      <c r="AA32" s="585" t="s">
        <v>214</v>
      </c>
      <c r="AB32" s="585"/>
      <c r="AC32" s="586">
        <v>24</v>
      </c>
      <c r="AD32" s="586"/>
      <c r="AE32" s="586"/>
      <c r="AF32" s="586">
        <v>516</v>
      </c>
      <c r="AG32" s="586"/>
      <c r="AH32" s="586"/>
    </row>
    <row r="33" spans="2:34" ht="23.25" customHeight="1">
      <c r="B33" s="587" t="s">
        <v>434</v>
      </c>
      <c r="C33" s="587"/>
      <c r="D33" s="587"/>
      <c r="E33" s="587"/>
      <c r="F33" s="587"/>
      <c r="G33" s="587"/>
      <c r="H33" s="587"/>
      <c r="I33" s="587"/>
      <c r="J33" s="587"/>
      <c r="K33" s="588">
        <v>2</v>
      </c>
      <c r="L33" s="589"/>
      <c r="M33" s="585">
        <v>1</v>
      </c>
      <c r="N33" s="585"/>
      <c r="O33" s="585" t="s">
        <v>214</v>
      </c>
      <c r="P33" s="585"/>
      <c r="Q33" s="585" t="s">
        <v>214</v>
      </c>
      <c r="R33" s="585"/>
      <c r="S33" s="585">
        <v>1</v>
      </c>
      <c r="T33" s="585"/>
      <c r="U33" s="585" t="s">
        <v>214</v>
      </c>
      <c r="V33" s="585"/>
      <c r="W33" s="585" t="s">
        <v>214</v>
      </c>
      <c r="X33" s="585"/>
      <c r="Y33" s="585" t="s">
        <v>214</v>
      </c>
      <c r="Z33" s="585"/>
      <c r="AA33" s="585" t="s">
        <v>214</v>
      </c>
      <c r="AB33" s="585"/>
      <c r="AC33" s="586">
        <v>21</v>
      </c>
      <c r="AD33" s="586"/>
      <c r="AE33" s="586"/>
      <c r="AF33" s="586" t="s">
        <v>213</v>
      </c>
      <c r="AG33" s="586"/>
      <c r="AH33" s="586"/>
    </row>
    <row r="34" spans="2:34" ht="23.25" customHeight="1">
      <c r="B34" s="613" t="s">
        <v>435</v>
      </c>
      <c r="C34" s="613"/>
      <c r="D34" s="613"/>
      <c r="E34" s="613"/>
      <c r="F34" s="613"/>
      <c r="G34" s="613"/>
      <c r="H34" s="613"/>
      <c r="I34" s="613"/>
      <c r="J34" s="613"/>
      <c r="K34" s="413">
        <v>1</v>
      </c>
      <c r="L34" s="614"/>
      <c r="M34" s="615">
        <v>1</v>
      </c>
      <c r="N34" s="615"/>
      <c r="O34" s="615" t="s">
        <v>214</v>
      </c>
      <c r="P34" s="615"/>
      <c r="Q34" s="615" t="s">
        <v>214</v>
      </c>
      <c r="R34" s="615"/>
      <c r="S34" s="615" t="s">
        <v>214</v>
      </c>
      <c r="T34" s="615"/>
      <c r="U34" s="615" t="s">
        <v>214</v>
      </c>
      <c r="V34" s="615"/>
      <c r="W34" s="615" t="s">
        <v>214</v>
      </c>
      <c r="X34" s="615"/>
      <c r="Y34" s="615" t="s">
        <v>214</v>
      </c>
      <c r="Z34" s="615"/>
      <c r="AA34" s="616" t="s">
        <v>214</v>
      </c>
      <c r="AB34" s="413"/>
      <c r="AC34" s="617">
        <v>2</v>
      </c>
      <c r="AD34" s="617"/>
      <c r="AE34" s="617"/>
      <c r="AF34" s="617" t="s">
        <v>213</v>
      </c>
      <c r="AG34" s="617"/>
      <c r="AH34" s="617"/>
    </row>
    <row r="35" ht="15" customHeight="1">
      <c r="B35" s="96" t="s">
        <v>293</v>
      </c>
    </row>
  </sheetData>
  <sheetProtection/>
  <mergeCells count="362">
    <mergeCell ref="U34:V34"/>
    <mergeCell ref="W34:X34"/>
    <mergeCell ref="Y34:Z34"/>
    <mergeCell ref="AA34:AB34"/>
    <mergeCell ref="AC34:AE34"/>
    <mergeCell ref="AF34:AH34"/>
    <mergeCell ref="B34:J34"/>
    <mergeCell ref="K34:L34"/>
    <mergeCell ref="M34:N34"/>
    <mergeCell ref="O34:P34"/>
    <mergeCell ref="Q34:R34"/>
    <mergeCell ref="S34:T34"/>
    <mergeCell ref="U33:V33"/>
    <mergeCell ref="W33:X33"/>
    <mergeCell ref="Y33:Z33"/>
    <mergeCell ref="AA33:AB33"/>
    <mergeCell ref="AC33:AE33"/>
    <mergeCell ref="AF33:AH33"/>
    <mergeCell ref="B33:J33"/>
    <mergeCell ref="K33:L33"/>
    <mergeCell ref="M33:N33"/>
    <mergeCell ref="O33:P33"/>
    <mergeCell ref="Q33:R33"/>
    <mergeCell ref="S33:T33"/>
    <mergeCell ref="U32:V32"/>
    <mergeCell ref="W32:X32"/>
    <mergeCell ref="Y32:Z32"/>
    <mergeCell ref="AA32:AB32"/>
    <mergeCell ref="AC32:AE32"/>
    <mergeCell ref="AF32:AH32"/>
    <mergeCell ref="B32:J32"/>
    <mergeCell ref="K32:L32"/>
    <mergeCell ref="M32:N32"/>
    <mergeCell ref="O32:P32"/>
    <mergeCell ref="Q32:R32"/>
    <mergeCell ref="S32:T32"/>
    <mergeCell ref="U30:V30"/>
    <mergeCell ref="W30:X30"/>
    <mergeCell ref="Y30:Z30"/>
    <mergeCell ref="AA30:AB30"/>
    <mergeCell ref="AC30:AE30"/>
    <mergeCell ref="AF30:AH30"/>
    <mergeCell ref="B30:J30"/>
    <mergeCell ref="K30:L30"/>
    <mergeCell ref="M30:N30"/>
    <mergeCell ref="O30:P30"/>
    <mergeCell ref="Q30:R30"/>
    <mergeCell ref="S30:T30"/>
    <mergeCell ref="U29:V29"/>
    <mergeCell ref="W29:X29"/>
    <mergeCell ref="Y29:Z29"/>
    <mergeCell ref="AA29:AB29"/>
    <mergeCell ref="AC29:AE29"/>
    <mergeCell ref="AF29:AH29"/>
    <mergeCell ref="B29:J29"/>
    <mergeCell ref="K29:L29"/>
    <mergeCell ref="M29:N29"/>
    <mergeCell ref="O29:P29"/>
    <mergeCell ref="Q29:R29"/>
    <mergeCell ref="S29:T29"/>
    <mergeCell ref="U28:V28"/>
    <mergeCell ref="W28:X28"/>
    <mergeCell ref="Y28:Z28"/>
    <mergeCell ref="AA28:AB28"/>
    <mergeCell ref="AC28:AE28"/>
    <mergeCell ref="AF28:AH28"/>
    <mergeCell ref="B28:J28"/>
    <mergeCell ref="K28:L28"/>
    <mergeCell ref="M28:N28"/>
    <mergeCell ref="O28:P28"/>
    <mergeCell ref="Q28:R28"/>
    <mergeCell ref="S28:T28"/>
    <mergeCell ref="U27:V27"/>
    <mergeCell ref="W27:X27"/>
    <mergeCell ref="Y27:Z27"/>
    <mergeCell ref="AA27:AB27"/>
    <mergeCell ref="AC27:AE27"/>
    <mergeCell ref="AF27:AH27"/>
    <mergeCell ref="B27:J27"/>
    <mergeCell ref="K27:L27"/>
    <mergeCell ref="M27:N27"/>
    <mergeCell ref="O27:P27"/>
    <mergeCell ref="Q27:R27"/>
    <mergeCell ref="S27:T27"/>
    <mergeCell ref="U26:V26"/>
    <mergeCell ref="W26:X26"/>
    <mergeCell ref="Y26:Z26"/>
    <mergeCell ref="AA26:AB26"/>
    <mergeCell ref="AC26:AE26"/>
    <mergeCell ref="AF26:AH26"/>
    <mergeCell ref="B26:J26"/>
    <mergeCell ref="K26:L26"/>
    <mergeCell ref="M26:N26"/>
    <mergeCell ref="O26:P26"/>
    <mergeCell ref="Q26:R26"/>
    <mergeCell ref="S26:T26"/>
    <mergeCell ref="U25:V25"/>
    <mergeCell ref="W25:X25"/>
    <mergeCell ref="Y25:Z25"/>
    <mergeCell ref="AA25:AB25"/>
    <mergeCell ref="AC25:AE25"/>
    <mergeCell ref="AF25:AH25"/>
    <mergeCell ref="B25:J25"/>
    <mergeCell ref="K25:L25"/>
    <mergeCell ref="M25:N25"/>
    <mergeCell ref="O25:P25"/>
    <mergeCell ref="Q25:R25"/>
    <mergeCell ref="S25:T25"/>
    <mergeCell ref="U24:V24"/>
    <mergeCell ref="W24:X24"/>
    <mergeCell ref="Y24:Z24"/>
    <mergeCell ref="AA24:AB24"/>
    <mergeCell ref="AC24:AE24"/>
    <mergeCell ref="AF24:AH24"/>
    <mergeCell ref="B24:J24"/>
    <mergeCell ref="K24:L24"/>
    <mergeCell ref="M24:N24"/>
    <mergeCell ref="O24:P24"/>
    <mergeCell ref="Q24:R24"/>
    <mergeCell ref="S24:T24"/>
    <mergeCell ref="U23:V23"/>
    <mergeCell ref="W23:X23"/>
    <mergeCell ref="Y23:Z23"/>
    <mergeCell ref="AA23:AB23"/>
    <mergeCell ref="AC23:AE23"/>
    <mergeCell ref="AF23:AH23"/>
    <mergeCell ref="B23:J23"/>
    <mergeCell ref="K23:L23"/>
    <mergeCell ref="M23:N23"/>
    <mergeCell ref="O23:P23"/>
    <mergeCell ref="Q23:R23"/>
    <mergeCell ref="S23:T23"/>
    <mergeCell ref="U22:V22"/>
    <mergeCell ref="W22:X22"/>
    <mergeCell ref="Y22:Z22"/>
    <mergeCell ref="AA22:AB22"/>
    <mergeCell ref="AC22:AE22"/>
    <mergeCell ref="AF22:AH22"/>
    <mergeCell ref="B22:J22"/>
    <mergeCell ref="K22:L22"/>
    <mergeCell ref="M22:N22"/>
    <mergeCell ref="O22:P22"/>
    <mergeCell ref="Q22:R22"/>
    <mergeCell ref="S22:T22"/>
    <mergeCell ref="U21:V21"/>
    <mergeCell ref="W21:X21"/>
    <mergeCell ref="Y21:Z21"/>
    <mergeCell ref="AA21:AB21"/>
    <mergeCell ref="AC21:AE21"/>
    <mergeCell ref="AF21:AH21"/>
    <mergeCell ref="B21:J21"/>
    <mergeCell ref="K21:L21"/>
    <mergeCell ref="M21:N21"/>
    <mergeCell ref="O21:P21"/>
    <mergeCell ref="Q21:R21"/>
    <mergeCell ref="S21:T21"/>
    <mergeCell ref="U20:V20"/>
    <mergeCell ref="W20:X20"/>
    <mergeCell ref="Y20:Z20"/>
    <mergeCell ref="AA20:AB20"/>
    <mergeCell ref="AC20:AE20"/>
    <mergeCell ref="AF20:AH20"/>
    <mergeCell ref="B20:J20"/>
    <mergeCell ref="K20:L20"/>
    <mergeCell ref="M20:N20"/>
    <mergeCell ref="O20:P20"/>
    <mergeCell ref="Q20:R20"/>
    <mergeCell ref="S20:T20"/>
    <mergeCell ref="U19:V19"/>
    <mergeCell ref="W19:X19"/>
    <mergeCell ref="Y19:Z19"/>
    <mergeCell ref="AA19:AB19"/>
    <mergeCell ref="AC19:AE19"/>
    <mergeCell ref="AF19:AH19"/>
    <mergeCell ref="B19:J19"/>
    <mergeCell ref="K19:L19"/>
    <mergeCell ref="M19:N19"/>
    <mergeCell ref="O19:P19"/>
    <mergeCell ref="Q19:R19"/>
    <mergeCell ref="S19:T19"/>
    <mergeCell ref="U18:V18"/>
    <mergeCell ref="W18:X18"/>
    <mergeCell ref="Y18:Z18"/>
    <mergeCell ref="AA18:AB18"/>
    <mergeCell ref="AC18:AE18"/>
    <mergeCell ref="AF18:AH18"/>
    <mergeCell ref="B18:J18"/>
    <mergeCell ref="K18:L18"/>
    <mergeCell ref="M18:N18"/>
    <mergeCell ref="O18:P18"/>
    <mergeCell ref="Q18:R18"/>
    <mergeCell ref="S18:T18"/>
    <mergeCell ref="U17:V17"/>
    <mergeCell ref="W17:X17"/>
    <mergeCell ref="Y17:Z17"/>
    <mergeCell ref="AA17:AB17"/>
    <mergeCell ref="AC17:AE17"/>
    <mergeCell ref="AF17:AH17"/>
    <mergeCell ref="B17:J17"/>
    <mergeCell ref="K17:L17"/>
    <mergeCell ref="M17:N17"/>
    <mergeCell ref="O17:P17"/>
    <mergeCell ref="Q17:R17"/>
    <mergeCell ref="S17:T17"/>
    <mergeCell ref="U16:V16"/>
    <mergeCell ref="W16:X16"/>
    <mergeCell ref="Y16:Z16"/>
    <mergeCell ref="AA16:AB16"/>
    <mergeCell ref="AC16:AE16"/>
    <mergeCell ref="AF16:AH16"/>
    <mergeCell ref="B16:J16"/>
    <mergeCell ref="K16:L16"/>
    <mergeCell ref="M16:N16"/>
    <mergeCell ref="O16:P16"/>
    <mergeCell ref="Q16:R16"/>
    <mergeCell ref="S16:T16"/>
    <mergeCell ref="U15:V15"/>
    <mergeCell ref="W15:X15"/>
    <mergeCell ref="Y15:Z15"/>
    <mergeCell ref="AA15:AB15"/>
    <mergeCell ref="AC15:AE15"/>
    <mergeCell ref="AF15:AH15"/>
    <mergeCell ref="B15:J15"/>
    <mergeCell ref="K15:L15"/>
    <mergeCell ref="M15:N15"/>
    <mergeCell ref="O15:P15"/>
    <mergeCell ref="Q15:R15"/>
    <mergeCell ref="S15:T15"/>
    <mergeCell ref="U14:V14"/>
    <mergeCell ref="W14:X14"/>
    <mergeCell ref="Y14:Z14"/>
    <mergeCell ref="AA14:AB14"/>
    <mergeCell ref="AC14:AE14"/>
    <mergeCell ref="AF14:AH14"/>
    <mergeCell ref="B14:J14"/>
    <mergeCell ref="K14:L14"/>
    <mergeCell ref="M14:N14"/>
    <mergeCell ref="O14:P14"/>
    <mergeCell ref="Q14:R14"/>
    <mergeCell ref="S14:T14"/>
    <mergeCell ref="U13:V13"/>
    <mergeCell ref="W13:X13"/>
    <mergeCell ref="Y13:Z13"/>
    <mergeCell ref="AA13:AB13"/>
    <mergeCell ref="AC13:AE13"/>
    <mergeCell ref="AF13:AH13"/>
    <mergeCell ref="B13:J13"/>
    <mergeCell ref="K13:L13"/>
    <mergeCell ref="M13:N13"/>
    <mergeCell ref="O13:P13"/>
    <mergeCell ref="Q13:R13"/>
    <mergeCell ref="S13:T13"/>
    <mergeCell ref="U12:V12"/>
    <mergeCell ref="W12:X12"/>
    <mergeCell ref="Y12:Z12"/>
    <mergeCell ref="AA12:AB12"/>
    <mergeCell ref="AC12:AE12"/>
    <mergeCell ref="AF12:AH12"/>
    <mergeCell ref="B12:J12"/>
    <mergeCell ref="K12:L12"/>
    <mergeCell ref="M12:N12"/>
    <mergeCell ref="O12:P12"/>
    <mergeCell ref="Q12:R12"/>
    <mergeCell ref="S12:T12"/>
    <mergeCell ref="U11:V11"/>
    <mergeCell ref="W11:X11"/>
    <mergeCell ref="Y11:Z11"/>
    <mergeCell ref="AA11:AB11"/>
    <mergeCell ref="AC11:AE11"/>
    <mergeCell ref="AF11:AH11"/>
    <mergeCell ref="B11:J11"/>
    <mergeCell ref="K11:L11"/>
    <mergeCell ref="M11:N11"/>
    <mergeCell ref="O11:P11"/>
    <mergeCell ref="Q11:R11"/>
    <mergeCell ref="S11:T11"/>
    <mergeCell ref="U10:V10"/>
    <mergeCell ref="W10:X10"/>
    <mergeCell ref="Y10:Z10"/>
    <mergeCell ref="AA10:AB10"/>
    <mergeCell ref="AC10:AE10"/>
    <mergeCell ref="AF10:AH10"/>
    <mergeCell ref="B10:J10"/>
    <mergeCell ref="K10:L10"/>
    <mergeCell ref="M10:N10"/>
    <mergeCell ref="O10:P10"/>
    <mergeCell ref="Q10:R10"/>
    <mergeCell ref="S10:T10"/>
    <mergeCell ref="U9:V9"/>
    <mergeCell ref="W9:X9"/>
    <mergeCell ref="Y9:Z9"/>
    <mergeCell ref="AA9:AB9"/>
    <mergeCell ref="AC9:AE9"/>
    <mergeCell ref="AF9:AH9"/>
    <mergeCell ref="B9:J9"/>
    <mergeCell ref="K9:L9"/>
    <mergeCell ref="M9:N9"/>
    <mergeCell ref="O9:P9"/>
    <mergeCell ref="Q9:R9"/>
    <mergeCell ref="S9:T9"/>
    <mergeCell ref="U8:V8"/>
    <mergeCell ref="W8:X8"/>
    <mergeCell ref="Y8:Z8"/>
    <mergeCell ref="AA8:AB8"/>
    <mergeCell ref="AC8:AE8"/>
    <mergeCell ref="AF8:AH8"/>
    <mergeCell ref="Y7:Z7"/>
    <mergeCell ref="AA7:AB7"/>
    <mergeCell ref="AC7:AE7"/>
    <mergeCell ref="AF7:AH7"/>
    <mergeCell ref="B8:J8"/>
    <mergeCell ref="K8:L8"/>
    <mergeCell ref="M8:N8"/>
    <mergeCell ref="O8:P8"/>
    <mergeCell ref="Q8:R8"/>
    <mergeCell ref="S8:T8"/>
    <mergeCell ref="AC6:AE6"/>
    <mergeCell ref="AF6:AH6"/>
    <mergeCell ref="B7:J7"/>
    <mergeCell ref="K7:L7"/>
    <mergeCell ref="M7:N7"/>
    <mergeCell ref="O7:P7"/>
    <mergeCell ref="Q7:R7"/>
    <mergeCell ref="S7:T7"/>
    <mergeCell ref="U7:V7"/>
    <mergeCell ref="W7:X7"/>
    <mergeCell ref="B6:J6"/>
    <mergeCell ref="K6:L6"/>
    <mergeCell ref="M6:N6"/>
    <mergeCell ref="O6:P6"/>
    <mergeCell ref="Q6:R6"/>
    <mergeCell ref="S6:T6"/>
    <mergeCell ref="U6:V6"/>
    <mergeCell ref="W6:X6"/>
    <mergeCell ref="U5:V5"/>
    <mergeCell ref="W5:X5"/>
    <mergeCell ref="Y5:Z5"/>
    <mergeCell ref="AA5:AB5"/>
    <mergeCell ref="Y6:Z6"/>
    <mergeCell ref="AA6:AB6"/>
    <mergeCell ref="B3:J5"/>
    <mergeCell ref="K3:AB3"/>
    <mergeCell ref="AC3:AE5"/>
    <mergeCell ref="AF3:AH5"/>
    <mergeCell ref="K4:AB4"/>
    <mergeCell ref="K5:L5"/>
    <mergeCell ref="M5:N5"/>
    <mergeCell ref="O5:P5"/>
    <mergeCell ref="Q5:R5"/>
    <mergeCell ref="S5:T5"/>
    <mergeCell ref="B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E31"/>
    <mergeCell ref="AF31:AH31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="70" zoomScaleNormal="70" zoomScaleSheetLayoutView="70" zoomScalePageLayoutView="0" workbookViewId="0" topLeftCell="A4">
      <selection activeCell="A7" sqref="A7:IV22"/>
    </sheetView>
  </sheetViews>
  <sheetFormatPr defaultColWidth="2.375" defaultRowHeight="15" customHeight="1"/>
  <cols>
    <col min="1" max="1" width="2.375" style="2" customWidth="1"/>
    <col min="2" max="2" width="32.75390625" style="2" customWidth="1"/>
    <col min="3" max="3" width="13.75390625" style="2" customWidth="1"/>
    <col min="4" max="4" width="15.00390625" style="2" customWidth="1"/>
    <col min="5" max="5" width="23.125" style="2" customWidth="1"/>
    <col min="6" max="6" width="5.25390625" style="2" customWidth="1"/>
    <col min="7" max="16384" width="2.375" style="2" customWidth="1"/>
  </cols>
  <sheetData>
    <row r="1" spans="1:9" ht="22.5" customHeight="1">
      <c r="A1" s="501" t="s">
        <v>353</v>
      </c>
      <c r="B1" s="501"/>
      <c r="C1" s="501"/>
      <c r="D1" s="501"/>
      <c r="E1" s="501"/>
      <c r="F1" s="12"/>
      <c r="G1" s="12"/>
      <c r="H1" s="12"/>
      <c r="I1" s="12"/>
    </row>
    <row r="3" ht="22.5" customHeight="1">
      <c r="A3" s="1" t="s">
        <v>202</v>
      </c>
    </row>
    <row r="4" spans="2:14" ht="15" customHeight="1">
      <c r="B4" s="4"/>
      <c r="C4" s="4"/>
      <c r="D4" s="4"/>
      <c r="E4" s="26" t="s">
        <v>497</v>
      </c>
      <c r="N4" s="26"/>
    </row>
    <row r="5" spans="2:5" ht="22.5" customHeight="1">
      <c r="B5" s="494" t="s">
        <v>349</v>
      </c>
      <c r="C5" s="618" t="s">
        <v>203</v>
      </c>
      <c r="D5" s="619" t="s">
        <v>115</v>
      </c>
      <c r="E5" s="34" t="s">
        <v>212</v>
      </c>
    </row>
    <row r="6" spans="2:5" ht="22.5" customHeight="1">
      <c r="B6" s="494"/>
      <c r="C6" s="618"/>
      <c r="D6" s="619"/>
      <c r="E6" s="271" t="s">
        <v>505</v>
      </c>
    </row>
    <row r="7" spans="2:5" ht="30" customHeight="1">
      <c r="B7" s="28" t="s">
        <v>14</v>
      </c>
      <c r="C7" s="269">
        <v>120</v>
      </c>
      <c r="D7" s="270">
        <v>4444</v>
      </c>
      <c r="E7" s="59">
        <v>9747008</v>
      </c>
    </row>
    <row r="8" spans="2:5" ht="30" customHeight="1">
      <c r="B8" s="17" t="s">
        <v>118</v>
      </c>
      <c r="C8" s="60">
        <v>14</v>
      </c>
      <c r="D8" s="61">
        <v>1754</v>
      </c>
      <c r="E8" s="62">
        <v>3391552</v>
      </c>
    </row>
    <row r="9" spans="2:5" ht="30" customHeight="1">
      <c r="B9" s="17" t="s">
        <v>119</v>
      </c>
      <c r="C9" s="60">
        <v>1</v>
      </c>
      <c r="D9" s="61">
        <v>80</v>
      </c>
      <c r="E9" s="62" t="s">
        <v>213</v>
      </c>
    </row>
    <row r="10" spans="2:5" ht="30" customHeight="1">
      <c r="B10" s="17" t="s">
        <v>120</v>
      </c>
      <c r="C10" s="60">
        <v>5</v>
      </c>
      <c r="D10" s="61">
        <v>166</v>
      </c>
      <c r="E10" s="62">
        <v>1195597</v>
      </c>
    </row>
    <row r="11" spans="2:5" ht="30" customHeight="1">
      <c r="B11" s="17" t="s">
        <v>121</v>
      </c>
      <c r="C11" s="60">
        <v>2</v>
      </c>
      <c r="D11" s="61">
        <v>27</v>
      </c>
      <c r="E11" s="62" t="s">
        <v>213</v>
      </c>
    </row>
    <row r="12" spans="2:5" ht="30" customHeight="1">
      <c r="B12" s="17" t="s">
        <v>215</v>
      </c>
      <c r="C12" s="60">
        <v>8</v>
      </c>
      <c r="D12" s="61">
        <v>125</v>
      </c>
      <c r="E12" s="62">
        <v>136241</v>
      </c>
    </row>
    <row r="13" spans="2:5" ht="30" customHeight="1">
      <c r="B13" s="17" t="s">
        <v>122</v>
      </c>
      <c r="C13" s="60">
        <v>5</v>
      </c>
      <c r="D13" s="61">
        <v>37</v>
      </c>
      <c r="E13" s="62">
        <v>42191</v>
      </c>
    </row>
    <row r="14" spans="2:5" ht="30" customHeight="1">
      <c r="B14" s="17" t="s">
        <v>123</v>
      </c>
      <c r="C14" s="60">
        <v>2</v>
      </c>
      <c r="D14" s="61">
        <v>29</v>
      </c>
      <c r="E14" s="62" t="s">
        <v>463</v>
      </c>
    </row>
    <row r="15" spans="2:5" ht="30" customHeight="1">
      <c r="B15" s="17" t="s">
        <v>124</v>
      </c>
      <c r="C15" s="60">
        <v>21</v>
      </c>
      <c r="D15" s="61">
        <v>431</v>
      </c>
      <c r="E15" s="62">
        <v>677341</v>
      </c>
    </row>
    <row r="16" spans="2:5" ht="30" customHeight="1">
      <c r="B16" s="17" t="s">
        <v>177</v>
      </c>
      <c r="C16" s="60">
        <v>3</v>
      </c>
      <c r="D16" s="61">
        <v>84</v>
      </c>
      <c r="E16" s="62">
        <v>178649</v>
      </c>
    </row>
    <row r="17" spans="2:5" ht="30" customHeight="1">
      <c r="B17" s="17" t="s">
        <v>176</v>
      </c>
      <c r="C17" s="60">
        <v>24</v>
      </c>
      <c r="D17" s="61">
        <v>802</v>
      </c>
      <c r="E17" s="62">
        <v>2230056</v>
      </c>
    </row>
    <row r="18" spans="2:5" ht="30" customHeight="1">
      <c r="B18" s="17" t="s">
        <v>175</v>
      </c>
      <c r="C18" s="60">
        <v>6</v>
      </c>
      <c r="D18" s="61">
        <v>96</v>
      </c>
      <c r="E18" s="62">
        <v>136756</v>
      </c>
    </row>
    <row r="19" spans="2:5" ht="30" customHeight="1">
      <c r="B19" s="29" t="s">
        <v>174</v>
      </c>
      <c r="C19" s="60">
        <v>6</v>
      </c>
      <c r="D19" s="61">
        <v>94</v>
      </c>
      <c r="E19" s="62">
        <v>109549</v>
      </c>
    </row>
    <row r="20" spans="2:5" ht="30" customHeight="1">
      <c r="B20" s="32" t="s">
        <v>125</v>
      </c>
      <c r="C20" s="63">
        <v>14</v>
      </c>
      <c r="D20" s="61">
        <v>340</v>
      </c>
      <c r="E20" s="62">
        <v>582078</v>
      </c>
    </row>
    <row r="21" spans="2:5" ht="30" customHeight="1">
      <c r="B21" s="17" t="s">
        <v>126</v>
      </c>
      <c r="C21" s="60">
        <v>6</v>
      </c>
      <c r="D21" s="61">
        <v>361</v>
      </c>
      <c r="E21" s="62">
        <v>817230</v>
      </c>
    </row>
    <row r="22" spans="2:5" ht="30" customHeight="1">
      <c r="B22" s="27" t="s">
        <v>127</v>
      </c>
      <c r="C22" s="64">
        <v>3</v>
      </c>
      <c r="D22" s="65">
        <v>18</v>
      </c>
      <c r="E22" s="66">
        <v>9768</v>
      </c>
    </row>
    <row r="23" spans="2:5" ht="15" customHeight="1">
      <c r="B23" s="24" t="s">
        <v>294</v>
      </c>
      <c r="C23" s="22"/>
      <c r="D23" s="4"/>
      <c r="E23" s="4"/>
    </row>
    <row r="24" spans="2:5" ht="15" customHeight="1">
      <c r="B24" s="33" t="s">
        <v>295</v>
      </c>
      <c r="C24" s="23"/>
      <c r="D24" s="23"/>
      <c r="E24" s="23"/>
    </row>
    <row r="25" spans="2:5" ht="15" customHeight="1">
      <c r="B25" s="33" t="s">
        <v>296</v>
      </c>
      <c r="C25" s="4"/>
      <c r="D25" s="4"/>
      <c r="E25" s="4"/>
    </row>
    <row r="26" spans="2:5" ht="15" customHeight="1">
      <c r="B26" s="4"/>
      <c r="C26" s="4"/>
      <c r="D26" s="4"/>
      <c r="E26" s="4"/>
    </row>
    <row r="27" spans="2:5" ht="15" customHeight="1">
      <c r="B27" s="4"/>
      <c r="C27" s="4"/>
      <c r="D27" s="4"/>
      <c r="E27" s="4"/>
    </row>
    <row r="28" spans="2:5" ht="15" customHeight="1">
      <c r="B28" s="4"/>
      <c r="C28" s="4"/>
      <c r="D28" s="4"/>
      <c r="E28" s="4"/>
    </row>
    <row r="29" spans="2:5" ht="15" customHeight="1">
      <c r="B29" s="4"/>
      <c r="C29" s="4"/>
      <c r="D29" s="4"/>
      <c r="E29" s="4"/>
    </row>
    <row r="30" spans="2:5" ht="15" customHeight="1">
      <c r="B30" s="4"/>
      <c r="C30" s="4"/>
      <c r="D30" s="4"/>
      <c r="E30" s="4"/>
    </row>
    <row r="31" spans="2:5" ht="15" customHeight="1">
      <c r="B31" s="4"/>
      <c r="C31" s="4"/>
      <c r="D31" s="4"/>
      <c r="E31" s="4"/>
    </row>
    <row r="32" spans="2:5" ht="15" customHeight="1">
      <c r="B32" s="4"/>
      <c r="C32" s="4"/>
      <c r="D32" s="4"/>
      <c r="E32" s="4"/>
    </row>
    <row r="33" spans="2:5" ht="15" customHeight="1">
      <c r="B33" s="4"/>
      <c r="C33" s="4"/>
      <c r="D33" s="4"/>
      <c r="E33" s="4"/>
    </row>
    <row r="34" spans="2:5" ht="15" customHeight="1">
      <c r="B34" s="4"/>
      <c r="C34" s="4"/>
      <c r="D34" s="4"/>
      <c r="E34" s="4"/>
    </row>
    <row r="35" spans="2:5" ht="15" customHeight="1">
      <c r="B35" s="4"/>
      <c r="C35" s="4"/>
      <c r="D35" s="4"/>
      <c r="E35" s="4"/>
    </row>
    <row r="36" spans="2:5" ht="15" customHeight="1">
      <c r="B36" s="4"/>
      <c r="C36" s="4"/>
      <c r="D36" s="4"/>
      <c r="E36" s="4"/>
    </row>
    <row r="37" spans="2:5" ht="15" customHeight="1">
      <c r="B37" s="4"/>
      <c r="C37" s="4"/>
      <c r="D37" s="4"/>
      <c r="E37" s="4"/>
    </row>
    <row r="38" spans="2:5" ht="15" customHeight="1">
      <c r="B38" s="4"/>
      <c r="C38" s="4"/>
      <c r="D38" s="4"/>
      <c r="E38" s="4"/>
    </row>
    <row r="39" spans="2:5" ht="15" customHeight="1">
      <c r="B39" s="4"/>
      <c r="C39" s="4"/>
      <c r="D39" s="4"/>
      <c r="E39" s="4"/>
    </row>
    <row r="40" spans="2:5" ht="15" customHeight="1">
      <c r="B40" s="4"/>
      <c r="C40" s="4"/>
      <c r="D40" s="4"/>
      <c r="E40" s="4"/>
    </row>
    <row r="41" spans="2:5" ht="15" customHeight="1">
      <c r="B41" s="4"/>
      <c r="C41" s="4"/>
      <c r="D41" s="4"/>
      <c r="E41" s="4"/>
    </row>
  </sheetData>
  <sheetProtection/>
  <mergeCells count="4">
    <mergeCell ref="A1:E1"/>
    <mergeCell ref="B5:B6"/>
    <mergeCell ref="C5:C6"/>
    <mergeCell ref="D5:D6"/>
  </mergeCells>
  <printOptions horizontalCentered="1"/>
  <pageMargins left="0.7874015748031497" right="0.9055118110236221" top="0.7874015748031497" bottom="0.984251968503937" header="0.5118110236220472" footer="0.3937007874015748"/>
  <pageSetup horizontalDpi="600" verticalDpi="600" orientation="portrait" paperSize="9" scale="92" r:id="rId2"/>
  <headerFooter alignWithMargins="0">
    <oddFooter>&amp;C&amp;"ＭＳ 明朝,標準"-&amp;A-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view="pageBreakPreview" zoomScale="70" zoomScaleNormal="70" zoomScaleSheetLayoutView="70" zoomScalePageLayoutView="0" workbookViewId="0" topLeftCell="A16">
      <selection activeCell="P27" sqref="P27"/>
    </sheetView>
  </sheetViews>
  <sheetFormatPr defaultColWidth="2.375" defaultRowHeight="15" customHeight="1"/>
  <cols>
    <col min="1" max="1" width="2.375" style="5" customWidth="1"/>
    <col min="2" max="2" width="1.25" style="5" customWidth="1"/>
    <col min="3" max="3" width="6.875" style="5" customWidth="1"/>
    <col min="4" max="4" width="34.75390625" style="5" customWidth="1"/>
    <col min="5" max="6" width="20.00390625" style="5" customWidth="1"/>
    <col min="7" max="7" width="2.375" style="5" customWidth="1"/>
    <col min="8" max="16384" width="2.375" style="5" customWidth="1"/>
  </cols>
  <sheetData>
    <row r="1" spans="1:6" ht="22.5" customHeight="1">
      <c r="A1" s="274" t="s">
        <v>0</v>
      </c>
      <c r="B1" s="274"/>
      <c r="C1" s="274"/>
      <c r="D1" s="274"/>
      <c r="E1" s="274"/>
      <c r="F1" s="274"/>
    </row>
    <row r="2" spans="1:6" ht="15" customHeight="1">
      <c r="A2" s="122"/>
      <c r="B2" s="122"/>
      <c r="C2" s="122"/>
      <c r="D2" s="122"/>
      <c r="E2" s="122"/>
      <c r="F2" s="122"/>
    </row>
    <row r="4" spans="1:2" ht="22.5" customHeight="1">
      <c r="A4" s="97" t="s">
        <v>1</v>
      </c>
      <c r="B4" s="97"/>
    </row>
    <row r="5" s="3" customFormat="1" ht="15" customHeight="1">
      <c r="F5" s="98" t="s">
        <v>445</v>
      </c>
    </row>
    <row r="6" spans="2:6" s="3" customFormat="1" ht="30" customHeight="1">
      <c r="B6" s="275" t="s">
        <v>2</v>
      </c>
      <c r="C6" s="276"/>
      <c r="D6" s="277"/>
      <c r="E6" s="141" t="s">
        <v>9</v>
      </c>
      <c r="F6" s="142" t="s">
        <v>10</v>
      </c>
    </row>
    <row r="7" spans="2:6" s="3" customFormat="1" ht="30" customHeight="1">
      <c r="B7" s="143"/>
      <c r="C7" s="120" t="s">
        <v>301</v>
      </c>
      <c r="D7" s="144" t="s">
        <v>446</v>
      </c>
      <c r="E7" s="145">
        <v>2378</v>
      </c>
      <c r="F7" s="146">
        <v>25388</v>
      </c>
    </row>
    <row r="8" spans="2:6" s="3" customFormat="1" ht="45" customHeight="1">
      <c r="B8" s="133"/>
      <c r="C8" s="101"/>
      <c r="D8" s="134"/>
      <c r="E8" s="135"/>
      <c r="F8" s="136"/>
    </row>
    <row r="9" spans="2:6" s="3" customFormat="1" ht="30" customHeight="1">
      <c r="B9" s="133"/>
      <c r="C9" s="101" t="s">
        <v>185</v>
      </c>
      <c r="D9" s="134" t="s">
        <v>13</v>
      </c>
      <c r="E9" s="135">
        <v>2</v>
      </c>
      <c r="F9" s="136">
        <v>12</v>
      </c>
    </row>
    <row r="10" spans="2:6" s="3" customFormat="1" ht="30" customHeight="1">
      <c r="B10" s="133"/>
      <c r="C10" s="101" t="s">
        <v>133</v>
      </c>
      <c r="D10" s="134" t="s">
        <v>367</v>
      </c>
      <c r="E10" s="135" t="s">
        <v>304</v>
      </c>
      <c r="F10" s="136" t="s">
        <v>303</v>
      </c>
    </row>
    <row r="11" spans="2:6" s="3" customFormat="1" ht="30" customHeight="1">
      <c r="B11" s="133"/>
      <c r="C11" s="101" t="s">
        <v>134</v>
      </c>
      <c r="D11" s="134" t="s">
        <v>4</v>
      </c>
      <c r="E11" s="135">
        <v>390</v>
      </c>
      <c r="F11" s="136">
        <v>1867</v>
      </c>
    </row>
    <row r="12" spans="2:6" s="3" customFormat="1" ht="30" customHeight="1">
      <c r="B12" s="133"/>
      <c r="C12" s="101" t="s">
        <v>135</v>
      </c>
      <c r="D12" s="134" t="s">
        <v>5</v>
      </c>
      <c r="E12" s="135">
        <v>298</v>
      </c>
      <c r="F12" s="136">
        <v>5309</v>
      </c>
    </row>
    <row r="13" spans="2:6" s="3" customFormat="1" ht="30" customHeight="1">
      <c r="B13" s="133"/>
      <c r="C13" s="101" t="s">
        <v>136</v>
      </c>
      <c r="D13" s="134" t="s">
        <v>6</v>
      </c>
      <c r="E13" s="135">
        <v>3</v>
      </c>
      <c r="F13" s="136">
        <v>20</v>
      </c>
    </row>
    <row r="14" spans="2:6" s="3" customFormat="1" ht="30" customHeight="1">
      <c r="B14" s="133"/>
      <c r="C14" s="101" t="s">
        <v>137</v>
      </c>
      <c r="D14" s="134" t="s">
        <v>7</v>
      </c>
      <c r="E14" s="135">
        <v>5</v>
      </c>
      <c r="F14" s="136">
        <v>15</v>
      </c>
    </row>
    <row r="15" spans="2:6" s="3" customFormat="1" ht="30" customHeight="1">
      <c r="B15" s="133"/>
      <c r="C15" s="101" t="s">
        <v>138</v>
      </c>
      <c r="D15" s="134" t="s">
        <v>368</v>
      </c>
      <c r="E15" s="135">
        <v>101</v>
      </c>
      <c r="F15" s="136">
        <v>2455</v>
      </c>
    </row>
    <row r="16" spans="2:6" s="3" customFormat="1" ht="30" customHeight="1">
      <c r="B16" s="133"/>
      <c r="C16" s="101" t="s">
        <v>139</v>
      </c>
      <c r="D16" s="134" t="s">
        <v>369</v>
      </c>
      <c r="E16" s="135">
        <v>641</v>
      </c>
      <c r="F16" s="136">
        <v>6013</v>
      </c>
    </row>
    <row r="17" spans="2:6" s="3" customFormat="1" ht="30" customHeight="1">
      <c r="B17" s="133"/>
      <c r="C17" s="101" t="s">
        <v>140</v>
      </c>
      <c r="D17" s="134" t="s">
        <v>370</v>
      </c>
      <c r="E17" s="135">
        <v>14</v>
      </c>
      <c r="F17" s="136">
        <v>227</v>
      </c>
    </row>
    <row r="18" spans="2:6" s="3" customFormat="1" ht="30" customHeight="1">
      <c r="B18" s="133"/>
      <c r="C18" s="101" t="s">
        <v>141</v>
      </c>
      <c r="D18" s="134" t="s">
        <v>371</v>
      </c>
      <c r="E18" s="135">
        <v>107</v>
      </c>
      <c r="F18" s="136">
        <v>421</v>
      </c>
    </row>
    <row r="19" spans="2:6" s="3" customFormat="1" ht="30" customHeight="1">
      <c r="B19" s="133"/>
      <c r="C19" s="101" t="s">
        <v>142</v>
      </c>
      <c r="D19" s="134" t="s">
        <v>442</v>
      </c>
      <c r="E19" s="135">
        <v>62</v>
      </c>
      <c r="F19" s="136">
        <v>223</v>
      </c>
    </row>
    <row r="20" spans="2:6" s="3" customFormat="1" ht="30" customHeight="1">
      <c r="B20" s="133"/>
      <c r="C20" s="101" t="s">
        <v>143</v>
      </c>
      <c r="D20" s="134" t="s">
        <v>372</v>
      </c>
      <c r="E20" s="135">
        <v>244</v>
      </c>
      <c r="F20" s="136">
        <v>2339</v>
      </c>
    </row>
    <row r="21" spans="2:6" s="3" customFormat="1" ht="30" customHeight="1">
      <c r="B21" s="133"/>
      <c r="C21" s="101" t="s">
        <v>144</v>
      </c>
      <c r="D21" s="134" t="s">
        <v>373</v>
      </c>
      <c r="E21" s="135">
        <v>162</v>
      </c>
      <c r="F21" s="136">
        <v>1015</v>
      </c>
    </row>
    <row r="22" spans="2:6" s="3" customFormat="1" ht="30" customHeight="1">
      <c r="B22" s="133"/>
      <c r="C22" s="101" t="s">
        <v>145</v>
      </c>
      <c r="D22" s="134" t="s">
        <v>374</v>
      </c>
      <c r="E22" s="135">
        <v>74</v>
      </c>
      <c r="F22" s="136">
        <v>509</v>
      </c>
    </row>
    <row r="23" spans="2:6" s="3" customFormat="1" ht="30" customHeight="1">
      <c r="B23" s="133"/>
      <c r="C23" s="101" t="s">
        <v>146</v>
      </c>
      <c r="D23" s="134" t="s">
        <v>366</v>
      </c>
      <c r="E23" s="135">
        <v>152</v>
      </c>
      <c r="F23" s="136">
        <v>3655</v>
      </c>
    </row>
    <row r="24" spans="2:6" s="3" customFormat="1" ht="30" customHeight="1">
      <c r="B24" s="133"/>
      <c r="C24" s="101" t="s">
        <v>147</v>
      </c>
      <c r="D24" s="134" t="s">
        <v>8</v>
      </c>
      <c r="E24" s="135">
        <v>9</v>
      </c>
      <c r="F24" s="136">
        <v>359</v>
      </c>
    </row>
    <row r="25" spans="2:6" s="3" customFormat="1" ht="30" customHeight="1">
      <c r="B25" s="137"/>
      <c r="C25" s="57" t="s">
        <v>300</v>
      </c>
      <c r="D25" s="138" t="s">
        <v>443</v>
      </c>
      <c r="E25" s="139">
        <v>114</v>
      </c>
      <c r="F25" s="140">
        <v>949</v>
      </c>
    </row>
    <row r="26" s="3" customFormat="1" ht="15" customHeight="1">
      <c r="B26" s="96" t="s">
        <v>454</v>
      </c>
    </row>
    <row r="27" s="3" customFormat="1" ht="15" customHeight="1">
      <c r="C27" s="3" t="s">
        <v>500</v>
      </c>
    </row>
    <row r="28" s="3" customFormat="1" ht="15" customHeight="1">
      <c r="D28" s="3" t="s">
        <v>501</v>
      </c>
    </row>
    <row r="29" s="3" customFormat="1" ht="15" customHeight="1"/>
    <row r="30" s="3" customFormat="1" ht="15" customHeight="1"/>
    <row r="31" s="3" customFormat="1" ht="15" customHeight="1"/>
    <row r="32" s="3" customFormat="1" ht="15" customHeight="1"/>
    <row r="33" s="3" customFormat="1" ht="15" customHeight="1"/>
    <row r="34" s="3" customFormat="1" ht="15" customHeight="1"/>
    <row r="35" s="3" customFormat="1" ht="15" customHeight="1"/>
    <row r="36" s="3" customFormat="1" ht="15" customHeight="1"/>
    <row r="37" s="3" customFormat="1" ht="15" customHeight="1"/>
    <row r="38" s="3" customFormat="1" ht="15" customHeight="1"/>
  </sheetData>
  <sheetProtection/>
  <mergeCells count="2">
    <mergeCell ref="A1:F1"/>
    <mergeCell ref="B6:D6"/>
  </mergeCells>
  <printOptions horizontalCentered="1"/>
  <pageMargins left="0.7874015748031497" right="0.9055118110236221" top="0.7874015748031497" bottom="0.984251968503937" header="0.5118110236220472" footer="0.3937007874015748"/>
  <pageSetup fitToHeight="1" fitToWidth="1" horizontalDpi="600" verticalDpi="600" orientation="portrait" paperSize="9" scale="97" r:id="rId2"/>
  <headerFooter alignWithMargins="0">
    <oddFooter>&amp;C&amp;"ＭＳ 明朝,標準"-&amp;A-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Normal="70" zoomScaleSheetLayoutView="100" zoomScalePageLayoutView="0" workbookViewId="0" topLeftCell="A1">
      <selection activeCell="B12" sqref="B12"/>
    </sheetView>
  </sheetViews>
  <sheetFormatPr defaultColWidth="2.375" defaultRowHeight="15" customHeight="1"/>
  <cols>
    <col min="1" max="1" width="2.375" style="2" customWidth="1"/>
    <col min="2" max="2" width="10.00390625" style="2" customWidth="1"/>
    <col min="3" max="3" width="7.375" style="2" customWidth="1"/>
    <col min="4" max="4" width="5.00390625" style="2" customWidth="1"/>
    <col min="5" max="6" width="18.75390625" style="2" customWidth="1"/>
    <col min="7" max="7" width="22.875" style="2" customWidth="1"/>
    <col min="8" max="8" width="2.375" style="2" customWidth="1"/>
    <col min="9" max="16384" width="2.375" style="2" customWidth="1"/>
  </cols>
  <sheetData>
    <row r="1" ht="22.5" customHeight="1">
      <c r="A1" s="1" t="s">
        <v>204</v>
      </c>
    </row>
    <row r="2" spans="2:7" ht="15" customHeight="1">
      <c r="B2" s="4"/>
      <c r="C2" s="4"/>
      <c r="D2" s="4"/>
      <c r="E2" s="4"/>
      <c r="F2" s="4"/>
      <c r="G2" s="26" t="s">
        <v>494</v>
      </c>
    </row>
    <row r="3" spans="2:7" ht="37.5" customHeight="1">
      <c r="B3" s="618" t="s">
        <v>350</v>
      </c>
      <c r="C3" s="624"/>
      <c r="D3" s="625"/>
      <c r="E3" s="67" t="s">
        <v>205</v>
      </c>
      <c r="F3" s="68" t="s">
        <v>115</v>
      </c>
      <c r="G3" s="14" t="s">
        <v>297</v>
      </c>
    </row>
    <row r="4" spans="2:7" ht="30.75" customHeight="1">
      <c r="B4" s="18" t="s">
        <v>50</v>
      </c>
      <c r="C4" s="8">
        <v>23</v>
      </c>
      <c r="D4" s="30" t="s">
        <v>47</v>
      </c>
      <c r="E4" s="35">
        <v>146</v>
      </c>
      <c r="F4" s="11">
        <v>4004</v>
      </c>
      <c r="G4" s="15">
        <v>74625</v>
      </c>
    </row>
    <row r="5" spans="2:7" ht="30.75" customHeight="1">
      <c r="B5" s="18"/>
      <c r="C5" s="8">
        <v>24</v>
      </c>
      <c r="D5" s="30"/>
      <c r="E5" s="35">
        <v>134</v>
      </c>
      <c r="F5" s="11">
        <v>4106</v>
      </c>
      <c r="G5" s="15">
        <v>78029</v>
      </c>
    </row>
    <row r="6" spans="2:7" ht="30.75" customHeight="1">
      <c r="B6" s="18"/>
      <c r="C6" s="8">
        <v>25</v>
      </c>
      <c r="D6" s="30"/>
      <c r="E6" s="36">
        <v>129</v>
      </c>
      <c r="F6" s="9">
        <v>4224</v>
      </c>
      <c r="G6" s="16">
        <v>76774</v>
      </c>
    </row>
    <row r="7" spans="2:7" ht="30.75" customHeight="1">
      <c r="B7" s="18"/>
      <c r="C7" s="31">
        <v>26</v>
      </c>
      <c r="D7" s="37"/>
      <c r="E7" s="36">
        <v>128</v>
      </c>
      <c r="F7" s="9">
        <v>4017</v>
      </c>
      <c r="G7" s="16">
        <v>85588</v>
      </c>
    </row>
    <row r="8" spans="2:7" ht="30.75" customHeight="1">
      <c r="B8" s="18"/>
      <c r="C8" s="31">
        <v>29</v>
      </c>
      <c r="D8" s="37"/>
      <c r="E8" s="36">
        <v>130</v>
      </c>
      <c r="F8" s="9">
        <v>4675</v>
      </c>
      <c r="G8" s="16">
        <v>97733</v>
      </c>
    </row>
    <row r="9" spans="2:7" ht="30.75" customHeight="1">
      <c r="B9" s="18"/>
      <c r="C9" s="31">
        <v>30</v>
      </c>
      <c r="D9" s="37"/>
      <c r="E9" s="36">
        <v>123</v>
      </c>
      <c r="F9" s="9">
        <v>4659</v>
      </c>
      <c r="G9" s="16">
        <v>98952</v>
      </c>
    </row>
    <row r="10" spans="2:7" ht="30.75" customHeight="1">
      <c r="B10" s="19" t="s">
        <v>499</v>
      </c>
      <c r="C10" s="57" t="s">
        <v>498</v>
      </c>
      <c r="D10" s="38" t="s">
        <v>47</v>
      </c>
      <c r="E10" s="36">
        <v>120</v>
      </c>
      <c r="F10" s="9">
        <v>4444</v>
      </c>
      <c r="G10" s="95">
        <v>97470</v>
      </c>
    </row>
    <row r="11" spans="2:6" ht="15" customHeight="1">
      <c r="B11" s="94" t="s">
        <v>502</v>
      </c>
      <c r="C11" s="94"/>
      <c r="D11" s="94"/>
      <c r="E11" s="94"/>
      <c r="F11" s="94"/>
    </row>
    <row r="12" ht="15" customHeight="1">
      <c r="B12" s="2" t="s">
        <v>462</v>
      </c>
    </row>
    <row r="14" ht="22.5" customHeight="1">
      <c r="A14" s="1" t="s">
        <v>206</v>
      </c>
    </row>
    <row r="15" spans="2:7" ht="15" customHeight="1">
      <c r="B15" s="4"/>
      <c r="C15" s="4"/>
      <c r="D15" s="4"/>
      <c r="E15" s="4"/>
      <c r="F15" s="4"/>
      <c r="G15" s="58" t="s">
        <v>496</v>
      </c>
    </row>
    <row r="16" spans="2:7" ht="37.5" customHeight="1">
      <c r="B16" s="620" t="s">
        <v>128</v>
      </c>
      <c r="C16" s="621"/>
      <c r="D16" s="621"/>
      <c r="E16" s="69" t="s">
        <v>351</v>
      </c>
      <c r="F16" s="70" t="s">
        <v>115</v>
      </c>
      <c r="G16" s="14" t="s">
        <v>297</v>
      </c>
    </row>
    <row r="17" spans="2:7" ht="30" customHeight="1">
      <c r="B17" s="620" t="s">
        <v>129</v>
      </c>
      <c r="C17" s="621"/>
      <c r="D17" s="621"/>
      <c r="E17" s="50">
        <v>9870</v>
      </c>
      <c r="F17" s="51">
        <v>246895</v>
      </c>
      <c r="G17" s="52">
        <v>7577669</v>
      </c>
    </row>
    <row r="18" spans="2:7" ht="30" customHeight="1">
      <c r="B18" s="622" t="s">
        <v>130</v>
      </c>
      <c r="C18" s="623"/>
      <c r="D18" s="623"/>
      <c r="E18" s="53">
        <f>E10</f>
        <v>120</v>
      </c>
      <c r="F18" s="54">
        <f>F10</f>
        <v>4444</v>
      </c>
      <c r="G18" s="55">
        <f>G10</f>
        <v>97470</v>
      </c>
    </row>
    <row r="19" spans="2:7" ht="37.5" customHeight="1">
      <c r="B19" s="572" t="s">
        <v>352</v>
      </c>
      <c r="C19" s="573"/>
      <c r="D19" s="573"/>
      <c r="E19" s="56">
        <f>E18/E17*100</f>
        <v>1.21580547112462</v>
      </c>
      <c r="F19" s="13">
        <f>F18/F17*100</f>
        <v>1.7999554466473604</v>
      </c>
      <c r="G19" s="10">
        <f>G18/G17*100</f>
        <v>1.2862794614016526</v>
      </c>
    </row>
  </sheetData>
  <sheetProtection/>
  <mergeCells count="5">
    <mergeCell ref="B19:D19"/>
    <mergeCell ref="B16:D16"/>
    <mergeCell ref="B17:D17"/>
    <mergeCell ref="B18:D18"/>
    <mergeCell ref="B3:D3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D28"/>
  <sheetViews>
    <sheetView view="pageBreakPreview" zoomScale="60" zoomScaleNormal="70" zoomScalePageLayoutView="0" workbookViewId="0" topLeftCell="A1">
      <selection activeCell="A1" sqref="A1:BN16384"/>
    </sheetView>
  </sheetViews>
  <sheetFormatPr defaultColWidth="1.25" defaultRowHeight="7.5" customHeight="1"/>
  <cols>
    <col min="1" max="32" width="1.25" style="4" customWidth="1"/>
    <col min="33" max="33" width="1.25" style="3" customWidth="1"/>
    <col min="34" max="77" width="1.25" style="4" customWidth="1"/>
    <col min="78" max="78" width="27.25390625" style="4" customWidth="1"/>
    <col min="79" max="79" width="8.875" style="4" customWidth="1"/>
    <col min="80" max="82" width="9.125" style="4" customWidth="1"/>
    <col min="83" max="16384" width="1.25" style="4" customWidth="1"/>
  </cols>
  <sheetData>
    <row r="1" spans="1:69" ht="22.5" customHeight="1">
      <c r="A1" s="81" t="s">
        <v>455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82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</row>
    <row r="2" spans="78:82" ht="15" customHeight="1">
      <c r="BZ2" s="23" t="s">
        <v>209</v>
      </c>
      <c r="CB2" s="6" t="s">
        <v>9</v>
      </c>
      <c r="CD2" s="23"/>
    </row>
    <row r="3" spans="3:82" ht="15" customHeight="1">
      <c r="C3" s="4" t="s">
        <v>11</v>
      </c>
      <c r="BZ3" s="83" t="s">
        <v>210</v>
      </c>
      <c r="CA3" s="83">
        <f>SUM(CA4:CA9)</f>
        <v>1</v>
      </c>
      <c r="CB3" s="84">
        <f>SUM(CB4:CB9)</f>
        <v>2378</v>
      </c>
      <c r="CC3" s="85">
        <f>'47'!E7</f>
        <v>2378</v>
      </c>
      <c r="CD3" s="23"/>
    </row>
    <row r="4" spans="78:80" ht="15" customHeight="1">
      <c r="BZ4" s="86" t="s">
        <v>4</v>
      </c>
      <c r="CA4" s="87">
        <f aca="true" t="shared" si="0" ref="CA4:CA9">ROUND(CB4/$CB$3,3)</f>
        <v>0.164</v>
      </c>
      <c r="CB4" s="84">
        <f>'47'!E11</f>
        <v>390</v>
      </c>
    </row>
    <row r="5" spans="78:80" ht="15" customHeight="1">
      <c r="BZ5" s="86" t="s">
        <v>5</v>
      </c>
      <c r="CA5" s="87">
        <f t="shared" si="0"/>
        <v>0.125</v>
      </c>
      <c r="CB5" s="84">
        <f>'47'!E12</f>
        <v>298</v>
      </c>
    </row>
    <row r="6" spans="78:80" ht="15" customHeight="1">
      <c r="BZ6" s="86" t="s">
        <v>388</v>
      </c>
      <c r="CA6" s="87">
        <f t="shared" si="0"/>
        <v>0.372</v>
      </c>
      <c r="CB6" s="84">
        <f>'47'!E16+'47'!E20</f>
        <v>885</v>
      </c>
    </row>
    <row r="7" spans="78:80" ht="15" customHeight="1">
      <c r="BZ7" s="86" t="s">
        <v>208</v>
      </c>
      <c r="CA7" s="87">
        <f t="shared" si="0"/>
        <v>0.146</v>
      </c>
      <c r="CB7" s="84">
        <f>'47'!E19+'47'!E21+'47'!E24+'47'!E25</f>
        <v>347</v>
      </c>
    </row>
    <row r="8" spans="78:80" ht="15" customHeight="1">
      <c r="BZ8" s="86" t="s">
        <v>387</v>
      </c>
      <c r="CA8" s="87">
        <f t="shared" si="0"/>
        <v>0.045</v>
      </c>
      <c r="CB8" s="84">
        <f>'47'!E14+'47'!E15</f>
        <v>106</v>
      </c>
    </row>
    <row r="9" spans="78:80" ht="15" customHeight="1">
      <c r="BZ9" s="86" t="s">
        <v>62</v>
      </c>
      <c r="CA9" s="87">
        <f t="shared" si="0"/>
        <v>0.148</v>
      </c>
      <c r="CB9" s="84">
        <f>'47'!E9+'47'!E13+'47'!E17+'47'!E18+'47'!E22+'47'!E23</f>
        <v>352</v>
      </c>
    </row>
    <row r="10" spans="78:82" ht="15" customHeight="1">
      <c r="BZ10" s="23" t="s">
        <v>209</v>
      </c>
      <c r="CA10" s="83"/>
      <c r="CB10" s="23" t="s">
        <v>217</v>
      </c>
      <c r="CC10" s="23"/>
      <c r="CD10" s="23"/>
    </row>
    <row r="11" spans="78:82" ht="15" customHeight="1">
      <c r="BZ11" s="83" t="str">
        <f>BZ3</f>
        <v>全体</v>
      </c>
      <c r="CA11" s="83">
        <f>SUM(CA12:CA17)</f>
        <v>1</v>
      </c>
      <c r="CB11" s="84">
        <f>SUM(CB12:CB17)</f>
        <v>25388</v>
      </c>
      <c r="CC11" s="85">
        <f>'47'!F7</f>
        <v>25388</v>
      </c>
      <c r="CD11" s="23"/>
    </row>
    <row r="12" spans="78:82" ht="15" customHeight="1">
      <c r="BZ12" s="86" t="str">
        <f aca="true" t="shared" si="1" ref="BZ12:BZ17">BZ4</f>
        <v>建設業</v>
      </c>
      <c r="CA12" s="87">
        <f aca="true" t="shared" si="2" ref="CA12:CA17">ROUND(CB12/$CB$11,3)</f>
        <v>0.074</v>
      </c>
      <c r="CB12" s="84">
        <f>'47'!F11</f>
        <v>1867</v>
      </c>
      <c r="CC12" s="23"/>
      <c r="CD12" s="23"/>
    </row>
    <row r="13" spans="78:82" ht="15" customHeight="1">
      <c r="BZ13" s="86" t="str">
        <f t="shared" si="1"/>
        <v>製造業</v>
      </c>
      <c r="CA13" s="87">
        <f t="shared" si="2"/>
        <v>0.209</v>
      </c>
      <c r="CB13" s="84">
        <f>'47'!F12</f>
        <v>5309</v>
      </c>
      <c r="CC13" s="23"/>
      <c r="CD13" s="23"/>
    </row>
    <row r="14" spans="78:82" ht="15" customHeight="1">
      <c r="BZ14" s="86" t="str">
        <f t="shared" si="1"/>
        <v>卸売業，小売業，宿泊業，飲食サービス業</v>
      </c>
      <c r="CA14" s="87">
        <f t="shared" si="2"/>
        <v>0.329</v>
      </c>
      <c r="CB14" s="84">
        <f>'47'!F16+'47'!F20</f>
        <v>8352</v>
      </c>
      <c r="CD14" s="23"/>
    </row>
    <row r="15" spans="78:82" ht="15" customHeight="1">
      <c r="BZ15" s="86" t="str">
        <f t="shared" si="1"/>
        <v>サービス業（複合サービス事業を含む）</v>
      </c>
      <c r="CA15" s="87">
        <f t="shared" si="2"/>
        <v>0.1</v>
      </c>
      <c r="CB15" s="84">
        <f>SUM('47'!F19,'47'!F21,'47'!F24,'47'!F25)</f>
        <v>2546</v>
      </c>
      <c r="CC15" s="23"/>
      <c r="CD15" s="23"/>
    </row>
    <row r="16" spans="78:82" ht="15" customHeight="1">
      <c r="BZ16" s="86" t="str">
        <f>BZ8</f>
        <v>運輸業，郵便業，情報通信業</v>
      </c>
      <c r="CA16" s="87">
        <f t="shared" si="2"/>
        <v>0.097</v>
      </c>
      <c r="CB16" s="84">
        <f>'47'!F14+'47'!F15</f>
        <v>2470</v>
      </c>
      <c r="CC16" s="23"/>
      <c r="CD16" s="23"/>
    </row>
    <row r="17" spans="78:82" ht="15" customHeight="1">
      <c r="BZ17" s="86" t="str">
        <f t="shared" si="1"/>
        <v>その他</v>
      </c>
      <c r="CA17" s="87">
        <f t="shared" si="2"/>
        <v>0.191</v>
      </c>
      <c r="CB17" s="84">
        <f>SUM('47'!F9,'47'!F13,'47'!F17,'47'!F18,'47'!F22,'47'!F23)</f>
        <v>4844</v>
      </c>
      <c r="CD17" s="23"/>
    </row>
    <row r="18" spans="78:82" ht="15" customHeight="1">
      <c r="BZ18" s="83"/>
      <c r="CA18" s="83"/>
      <c r="CB18" s="23"/>
      <c r="CC18" s="23"/>
      <c r="CD18" s="23"/>
    </row>
    <row r="19" spans="78:82" ht="15" customHeight="1">
      <c r="BZ19" s="83"/>
      <c r="CA19" s="83"/>
      <c r="CB19" s="23"/>
      <c r="CC19" s="23"/>
      <c r="CD19" s="23"/>
    </row>
    <row r="20" ht="15" customHeight="1">
      <c r="CD20" s="23"/>
    </row>
    <row r="21" spans="78:82" ht="15" customHeight="1">
      <c r="BZ21" s="83"/>
      <c r="CA21" s="83"/>
      <c r="CB21" s="23"/>
      <c r="CC21" s="23"/>
      <c r="CD21" s="23"/>
    </row>
    <row r="22" spans="78:82" ht="15" customHeight="1">
      <c r="BZ22" s="83"/>
      <c r="CA22" s="83"/>
      <c r="CB22" s="23"/>
      <c r="CC22" s="23"/>
      <c r="CD22" s="23"/>
    </row>
    <row r="23" ht="15" customHeight="1">
      <c r="CD23" s="23"/>
    </row>
    <row r="24" spans="78:82" ht="15" customHeight="1">
      <c r="BZ24" s="83"/>
      <c r="CA24" s="83"/>
      <c r="CB24" s="23"/>
      <c r="CC24" s="23"/>
      <c r="CD24" s="23"/>
    </row>
    <row r="25" spans="78:82" ht="15" customHeight="1">
      <c r="BZ25" s="83"/>
      <c r="CA25" s="83"/>
      <c r="CB25" s="23"/>
      <c r="CC25" s="23"/>
      <c r="CD25" s="23"/>
    </row>
    <row r="26" spans="78:82" ht="15" customHeight="1">
      <c r="BZ26" s="83"/>
      <c r="CA26" s="83"/>
      <c r="CB26" s="23"/>
      <c r="CC26" s="23"/>
      <c r="CD26" s="23"/>
    </row>
    <row r="27" spans="78:82" ht="15" customHeight="1">
      <c r="BZ27" s="83"/>
      <c r="CA27" s="83"/>
      <c r="CB27" s="23"/>
      <c r="CC27" s="23"/>
      <c r="CD27" s="23"/>
    </row>
    <row r="28" ht="15" customHeight="1">
      <c r="C28" s="4" t="s">
        <v>12</v>
      </c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sheetProtection/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2"/>
  <headerFooter alignWithMargins="0">
    <oddFooter>&amp;C&amp;"ＭＳ 明朝,標準"-&amp;A-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view="pageBreakPreview" zoomScale="70" zoomScaleNormal="70" zoomScaleSheetLayoutView="70" zoomScalePageLayoutView="0" workbookViewId="0" topLeftCell="A1">
      <selection activeCell="I4" sqref="I4"/>
    </sheetView>
  </sheetViews>
  <sheetFormatPr defaultColWidth="2.375" defaultRowHeight="15" customHeight="1"/>
  <cols>
    <col min="1" max="3" width="2.375" style="3" customWidth="1"/>
    <col min="4" max="4" width="7.375" style="3" customWidth="1"/>
    <col min="5" max="5" width="35.625" style="3" customWidth="1"/>
    <col min="6" max="11" width="9.125" style="3" customWidth="1"/>
    <col min="12" max="12" width="11.25390625" style="3" customWidth="1"/>
    <col min="13" max="13" width="10.375" style="3" customWidth="1"/>
    <col min="14" max="16" width="9.125" style="3" customWidth="1"/>
    <col min="17" max="17" width="3.75390625" style="3" customWidth="1"/>
    <col min="18" max="16384" width="2.375" style="3" customWidth="1"/>
  </cols>
  <sheetData>
    <row r="1" spans="1:3" ht="22.5" customHeight="1">
      <c r="A1" s="289" t="str">
        <f ca="1">"-"&amp;RIGHT(CELL("filename",A1),LEN(CELL("filename",A1))-FIND("]",CELL("filename",A1)))&amp;"-"</f>
        <v>-49-</v>
      </c>
      <c r="C1" s="153" t="s">
        <v>474</v>
      </c>
    </row>
    <row r="2" ht="15" customHeight="1">
      <c r="A2" s="289"/>
    </row>
    <row r="3" spans="1:16" ht="22.5" customHeight="1">
      <c r="A3" s="289"/>
      <c r="D3" s="278" t="s">
        <v>2</v>
      </c>
      <c r="E3" s="279"/>
      <c r="F3" s="285" t="s">
        <v>447</v>
      </c>
      <c r="G3" s="286"/>
      <c r="H3" s="286"/>
      <c r="I3" s="287"/>
      <c r="J3" s="282" t="s">
        <v>183</v>
      </c>
      <c r="K3" s="283"/>
      <c r="L3" s="284"/>
      <c r="M3" s="285" t="s">
        <v>452</v>
      </c>
      <c r="N3" s="286"/>
      <c r="O3" s="288"/>
      <c r="P3" s="154"/>
    </row>
    <row r="4" spans="1:16" ht="22.5" customHeight="1">
      <c r="A4" s="289"/>
      <c r="D4" s="280"/>
      <c r="E4" s="281"/>
      <c r="F4" s="20" t="s">
        <v>307</v>
      </c>
      <c r="G4" s="20" t="s">
        <v>201</v>
      </c>
      <c r="H4" s="88" t="s">
        <v>306</v>
      </c>
      <c r="I4" s="20" t="s">
        <v>448</v>
      </c>
      <c r="J4" s="20" t="s">
        <v>201</v>
      </c>
      <c r="K4" s="88" t="s">
        <v>306</v>
      </c>
      <c r="L4" s="118" t="s">
        <v>448</v>
      </c>
      <c r="M4" s="20" t="s">
        <v>201</v>
      </c>
      <c r="N4" s="88" t="s">
        <v>306</v>
      </c>
      <c r="O4" s="118" t="s">
        <v>448</v>
      </c>
      <c r="P4" s="155"/>
    </row>
    <row r="5" spans="1:16" ht="22.5" customHeight="1">
      <c r="A5" s="289"/>
      <c r="D5" s="119" t="s">
        <v>450</v>
      </c>
      <c r="E5" s="156" t="s">
        <v>449</v>
      </c>
      <c r="F5" s="39">
        <v>2601</v>
      </c>
      <c r="G5" s="40">
        <v>2468</v>
      </c>
      <c r="H5" s="71">
        <v>2482</v>
      </c>
      <c r="I5" s="147">
        <v>2378</v>
      </c>
      <c r="J5" s="75">
        <f>IF(ISERROR(G5-F5),"―",IF(G5-F5=0,"―",G5-F5))</f>
        <v>-133</v>
      </c>
      <c r="K5" s="75">
        <f>IF(ISERROR(H5-G5),"―",IF(H5-G5=0,"―",H5-G5))</f>
        <v>14</v>
      </c>
      <c r="L5" s="148">
        <f>IF(ISERROR(I5-H5),"―",IF(I5-H5=0,"―",I5-H5))</f>
        <v>-104</v>
      </c>
      <c r="M5" s="157">
        <f aca="true" t="shared" si="0" ref="M5:M22">IF(J5="―","―",ROUND(J5/F5*100,1))</f>
        <v>-5.1</v>
      </c>
      <c r="N5" s="158">
        <f aca="true" t="shared" si="1" ref="N5:N23">IF(K5="―","―",ROUND(K5/G5*100,1))</f>
        <v>0.6</v>
      </c>
      <c r="O5" s="159">
        <f>IF(L5="―","―",ROUND(L5/H5*100,1))</f>
        <v>-4.2</v>
      </c>
      <c r="P5" s="160"/>
    </row>
    <row r="6" spans="1:16" ht="22.5" customHeight="1">
      <c r="A6" s="289"/>
      <c r="D6" s="116"/>
      <c r="E6" s="134"/>
      <c r="F6" s="40"/>
      <c r="G6" s="40"/>
      <c r="H6" s="72"/>
      <c r="I6" s="149"/>
      <c r="J6" s="75"/>
      <c r="K6" s="75"/>
      <c r="L6" s="148"/>
      <c r="M6" s="161"/>
      <c r="N6" s="162"/>
      <c r="O6" s="163"/>
      <c r="P6" s="164"/>
    </row>
    <row r="7" spans="1:16" ht="22.5" customHeight="1">
      <c r="A7" s="289"/>
      <c r="D7" s="116" t="s">
        <v>460</v>
      </c>
      <c r="E7" s="134" t="s">
        <v>13</v>
      </c>
      <c r="F7" s="40">
        <v>4</v>
      </c>
      <c r="G7" s="40">
        <v>4</v>
      </c>
      <c r="H7" s="72">
        <v>3</v>
      </c>
      <c r="I7" s="149">
        <v>2</v>
      </c>
      <c r="J7" s="75" t="str">
        <f aca="true" t="shared" si="2" ref="J7:J23">IF(ISERROR(G7-F7),"―",IF(G7-F7=0,"―",G7-F7))</f>
        <v>―</v>
      </c>
      <c r="K7" s="75">
        <f aca="true" t="shared" si="3" ref="K7:K23">IF(ISERROR(H7-G7),"―",IF(H7-G7=0,"―",H7-G7))</f>
        <v>-1</v>
      </c>
      <c r="L7" s="148">
        <f aca="true" t="shared" si="4" ref="L7:L23">IF(ISERROR(I7-H7),"―",IF(I7-H7=0,"―",I7-H7))</f>
        <v>-1</v>
      </c>
      <c r="M7" s="161" t="str">
        <f t="shared" si="0"/>
        <v>―</v>
      </c>
      <c r="N7" s="162">
        <f t="shared" si="1"/>
        <v>-25</v>
      </c>
      <c r="O7" s="163">
        <f aca="true" t="shared" si="5" ref="O7:O23">IF(L7="―","―",ROUND(L7/H7*100,1))</f>
        <v>-33.3</v>
      </c>
      <c r="P7" s="165"/>
    </row>
    <row r="8" spans="1:16" ht="22.5" customHeight="1">
      <c r="A8" s="289"/>
      <c r="D8" s="116" t="s">
        <v>133</v>
      </c>
      <c r="E8" s="134" t="s">
        <v>367</v>
      </c>
      <c r="F8" s="40" t="s">
        <v>298</v>
      </c>
      <c r="G8" s="40" t="s">
        <v>298</v>
      </c>
      <c r="H8" s="72" t="s">
        <v>451</v>
      </c>
      <c r="I8" s="149" t="s">
        <v>298</v>
      </c>
      <c r="J8" s="75" t="str">
        <f t="shared" si="2"/>
        <v>―</v>
      </c>
      <c r="K8" s="75" t="str">
        <f t="shared" si="3"/>
        <v>―</v>
      </c>
      <c r="L8" s="148" t="str">
        <f t="shared" si="4"/>
        <v>―</v>
      </c>
      <c r="M8" s="161" t="str">
        <f t="shared" si="0"/>
        <v>―</v>
      </c>
      <c r="N8" s="162" t="str">
        <f t="shared" si="1"/>
        <v>―</v>
      </c>
      <c r="O8" s="163" t="str">
        <f t="shared" si="5"/>
        <v>―</v>
      </c>
      <c r="P8" s="166"/>
    </row>
    <row r="9" spans="1:16" ht="22.5" customHeight="1">
      <c r="A9" s="289"/>
      <c r="D9" s="116" t="s">
        <v>134</v>
      </c>
      <c r="E9" s="134" t="s">
        <v>4</v>
      </c>
      <c r="F9" s="40">
        <v>454</v>
      </c>
      <c r="G9" s="40">
        <v>426</v>
      </c>
      <c r="H9" s="72">
        <v>414</v>
      </c>
      <c r="I9" s="149">
        <v>390</v>
      </c>
      <c r="J9" s="75">
        <f t="shared" si="2"/>
        <v>-28</v>
      </c>
      <c r="K9" s="75">
        <f t="shared" si="3"/>
        <v>-12</v>
      </c>
      <c r="L9" s="148">
        <f t="shared" si="4"/>
        <v>-24</v>
      </c>
      <c r="M9" s="161">
        <f t="shared" si="0"/>
        <v>-6.2</v>
      </c>
      <c r="N9" s="162">
        <f t="shared" si="1"/>
        <v>-2.8</v>
      </c>
      <c r="O9" s="163">
        <f t="shared" si="5"/>
        <v>-5.8</v>
      </c>
      <c r="P9" s="166"/>
    </row>
    <row r="10" spans="1:16" ht="22.5" customHeight="1">
      <c r="A10" s="289"/>
      <c r="D10" s="116" t="s">
        <v>135</v>
      </c>
      <c r="E10" s="134" t="s">
        <v>5</v>
      </c>
      <c r="F10" s="40">
        <v>349</v>
      </c>
      <c r="G10" s="40">
        <v>321</v>
      </c>
      <c r="H10" s="72">
        <v>305</v>
      </c>
      <c r="I10" s="149">
        <v>298</v>
      </c>
      <c r="J10" s="75">
        <f t="shared" si="2"/>
        <v>-28</v>
      </c>
      <c r="K10" s="75">
        <f t="shared" si="3"/>
        <v>-16</v>
      </c>
      <c r="L10" s="148">
        <f t="shared" si="4"/>
        <v>-7</v>
      </c>
      <c r="M10" s="161">
        <f t="shared" si="0"/>
        <v>-8</v>
      </c>
      <c r="N10" s="162">
        <f t="shared" si="1"/>
        <v>-5</v>
      </c>
      <c r="O10" s="163">
        <f t="shared" si="5"/>
        <v>-2.3</v>
      </c>
      <c r="P10" s="165"/>
    </row>
    <row r="11" spans="1:16" ht="22.5" customHeight="1">
      <c r="A11" s="289"/>
      <c r="D11" s="116" t="s">
        <v>136</v>
      </c>
      <c r="E11" s="134" t="s">
        <v>6</v>
      </c>
      <c r="F11" s="40">
        <v>1</v>
      </c>
      <c r="G11" s="40">
        <v>1</v>
      </c>
      <c r="H11" s="72">
        <v>2</v>
      </c>
      <c r="I11" s="149">
        <v>3</v>
      </c>
      <c r="J11" s="75" t="str">
        <f t="shared" si="2"/>
        <v>―</v>
      </c>
      <c r="K11" s="75">
        <f t="shared" si="3"/>
        <v>1</v>
      </c>
      <c r="L11" s="148">
        <f t="shared" si="4"/>
        <v>1</v>
      </c>
      <c r="M11" s="161" t="str">
        <f t="shared" si="0"/>
        <v>―</v>
      </c>
      <c r="N11" s="162">
        <f t="shared" si="1"/>
        <v>100</v>
      </c>
      <c r="O11" s="163">
        <f t="shared" si="5"/>
        <v>50</v>
      </c>
      <c r="P11" s="166"/>
    </row>
    <row r="12" spans="1:16" ht="22.5" customHeight="1">
      <c r="A12" s="289"/>
      <c r="D12" s="116" t="s">
        <v>137</v>
      </c>
      <c r="E12" s="134" t="s">
        <v>7</v>
      </c>
      <c r="F12" s="40">
        <v>9</v>
      </c>
      <c r="G12" s="40">
        <v>8</v>
      </c>
      <c r="H12" s="72">
        <v>5</v>
      </c>
      <c r="I12" s="149">
        <v>5</v>
      </c>
      <c r="J12" s="75">
        <f t="shared" si="2"/>
        <v>-1</v>
      </c>
      <c r="K12" s="75">
        <f t="shared" si="3"/>
        <v>-3</v>
      </c>
      <c r="L12" s="148" t="str">
        <f t="shared" si="4"/>
        <v>―</v>
      </c>
      <c r="M12" s="161">
        <f t="shared" si="0"/>
        <v>-11.1</v>
      </c>
      <c r="N12" s="162">
        <f t="shared" si="1"/>
        <v>-37.5</v>
      </c>
      <c r="O12" s="163" t="str">
        <f t="shared" si="5"/>
        <v>―</v>
      </c>
      <c r="P12" s="166"/>
    </row>
    <row r="13" spans="1:16" ht="22.5" customHeight="1">
      <c r="A13" s="289"/>
      <c r="D13" s="116" t="s">
        <v>138</v>
      </c>
      <c r="E13" s="134" t="s">
        <v>368</v>
      </c>
      <c r="F13" s="40">
        <v>120</v>
      </c>
      <c r="G13" s="40">
        <v>103</v>
      </c>
      <c r="H13" s="72">
        <v>108</v>
      </c>
      <c r="I13" s="149">
        <v>101</v>
      </c>
      <c r="J13" s="75">
        <f t="shared" si="2"/>
        <v>-17</v>
      </c>
      <c r="K13" s="75">
        <f t="shared" si="3"/>
        <v>5</v>
      </c>
      <c r="L13" s="148">
        <f t="shared" si="4"/>
        <v>-7</v>
      </c>
      <c r="M13" s="161">
        <f t="shared" si="0"/>
        <v>-14.2</v>
      </c>
      <c r="N13" s="162">
        <f t="shared" si="1"/>
        <v>4.9</v>
      </c>
      <c r="O13" s="163">
        <f t="shared" si="5"/>
        <v>-6.5</v>
      </c>
      <c r="P13" s="166"/>
    </row>
    <row r="14" spans="1:16" ht="22.5" customHeight="1">
      <c r="A14" s="289"/>
      <c r="D14" s="116" t="s">
        <v>139</v>
      </c>
      <c r="E14" s="134" t="s">
        <v>369</v>
      </c>
      <c r="F14" s="40">
        <v>718</v>
      </c>
      <c r="G14" s="41">
        <v>676</v>
      </c>
      <c r="H14" s="72">
        <v>679</v>
      </c>
      <c r="I14" s="149">
        <v>641</v>
      </c>
      <c r="J14" s="75">
        <f t="shared" si="2"/>
        <v>-42</v>
      </c>
      <c r="K14" s="75">
        <f t="shared" si="3"/>
        <v>3</v>
      </c>
      <c r="L14" s="148">
        <f t="shared" si="4"/>
        <v>-38</v>
      </c>
      <c r="M14" s="161">
        <f t="shared" si="0"/>
        <v>-5.8</v>
      </c>
      <c r="N14" s="162">
        <f t="shared" si="1"/>
        <v>0.4</v>
      </c>
      <c r="O14" s="163">
        <f t="shared" si="5"/>
        <v>-5.6</v>
      </c>
      <c r="P14" s="166"/>
    </row>
    <row r="15" spans="1:16" ht="22.5" customHeight="1">
      <c r="A15" s="289"/>
      <c r="D15" s="116" t="s">
        <v>140</v>
      </c>
      <c r="E15" s="134" t="s">
        <v>370</v>
      </c>
      <c r="F15" s="40">
        <v>15</v>
      </c>
      <c r="G15" s="40">
        <v>15</v>
      </c>
      <c r="H15" s="72">
        <v>14</v>
      </c>
      <c r="I15" s="149">
        <v>14</v>
      </c>
      <c r="J15" s="75" t="str">
        <f t="shared" si="2"/>
        <v>―</v>
      </c>
      <c r="K15" s="75">
        <f t="shared" si="3"/>
        <v>-1</v>
      </c>
      <c r="L15" s="148" t="str">
        <f t="shared" si="4"/>
        <v>―</v>
      </c>
      <c r="M15" s="161" t="str">
        <f t="shared" si="0"/>
        <v>―</v>
      </c>
      <c r="N15" s="162">
        <f t="shared" si="1"/>
        <v>-6.7</v>
      </c>
      <c r="O15" s="163" t="str">
        <f t="shared" si="5"/>
        <v>―</v>
      </c>
      <c r="P15" s="166"/>
    </row>
    <row r="16" spans="1:15" ht="22.5" customHeight="1">
      <c r="A16" s="289"/>
      <c r="D16" s="116" t="s">
        <v>141</v>
      </c>
      <c r="E16" s="134" t="s">
        <v>371</v>
      </c>
      <c r="F16" s="167">
        <v>120</v>
      </c>
      <c r="G16" s="73">
        <v>112</v>
      </c>
      <c r="H16" s="74">
        <v>113</v>
      </c>
      <c r="I16" s="150">
        <v>107</v>
      </c>
      <c r="J16" s="75">
        <f t="shared" si="2"/>
        <v>-8</v>
      </c>
      <c r="K16" s="75">
        <f t="shared" si="3"/>
        <v>1</v>
      </c>
      <c r="L16" s="148">
        <f t="shared" si="4"/>
        <v>-6</v>
      </c>
      <c r="M16" s="161">
        <f t="shared" si="0"/>
        <v>-6.7</v>
      </c>
      <c r="N16" s="162">
        <f t="shared" si="1"/>
        <v>0.9</v>
      </c>
      <c r="O16" s="163">
        <f t="shared" si="5"/>
        <v>-5.3</v>
      </c>
    </row>
    <row r="17" spans="1:15" ht="22.5" customHeight="1">
      <c r="A17" s="289"/>
      <c r="D17" s="116" t="s">
        <v>142</v>
      </c>
      <c r="E17" s="134" t="s">
        <v>442</v>
      </c>
      <c r="F17" s="168">
        <v>66</v>
      </c>
      <c r="G17" s="73">
        <v>59</v>
      </c>
      <c r="H17" s="74">
        <v>66</v>
      </c>
      <c r="I17" s="150">
        <v>62</v>
      </c>
      <c r="J17" s="75">
        <f t="shared" si="2"/>
        <v>-7</v>
      </c>
      <c r="K17" s="75">
        <f t="shared" si="3"/>
        <v>7</v>
      </c>
      <c r="L17" s="148">
        <f t="shared" si="4"/>
        <v>-4</v>
      </c>
      <c r="M17" s="161">
        <f t="shared" si="0"/>
        <v>-10.6</v>
      </c>
      <c r="N17" s="162">
        <f t="shared" si="1"/>
        <v>11.9</v>
      </c>
      <c r="O17" s="163">
        <f t="shared" si="5"/>
        <v>-6.1</v>
      </c>
    </row>
    <row r="18" spans="1:15" ht="22.5" customHeight="1">
      <c r="A18" s="289"/>
      <c r="D18" s="116" t="s">
        <v>143</v>
      </c>
      <c r="E18" s="134" t="s">
        <v>372</v>
      </c>
      <c r="F18" s="168">
        <v>258</v>
      </c>
      <c r="G18" s="73">
        <v>261</v>
      </c>
      <c r="H18" s="74">
        <v>247</v>
      </c>
      <c r="I18" s="150">
        <v>244</v>
      </c>
      <c r="J18" s="75">
        <f t="shared" si="2"/>
        <v>3</v>
      </c>
      <c r="K18" s="75">
        <f t="shared" si="3"/>
        <v>-14</v>
      </c>
      <c r="L18" s="148">
        <f t="shared" si="4"/>
        <v>-3</v>
      </c>
      <c r="M18" s="161">
        <f t="shared" si="0"/>
        <v>1.2</v>
      </c>
      <c r="N18" s="162">
        <f t="shared" si="1"/>
        <v>-5.4</v>
      </c>
      <c r="O18" s="163">
        <f t="shared" si="5"/>
        <v>-1.2</v>
      </c>
    </row>
    <row r="19" spans="1:15" ht="22.5" customHeight="1">
      <c r="A19" s="289"/>
      <c r="D19" s="116" t="s">
        <v>144</v>
      </c>
      <c r="E19" s="134" t="s">
        <v>373</v>
      </c>
      <c r="F19" s="168">
        <v>175</v>
      </c>
      <c r="G19" s="73">
        <v>172</v>
      </c>
      <c r="H19" s="74">
        <v>169</v>
      </c>
      <c r="I19" s="150">
        <v>162</v>
      </c>
      <c r="J19" s="75">
        <f t="shared" si="2"/>
        <v>-3</v>
      </c>
      <c r="K19" s="75">
        <f t="shared" si="3"/>
        <v>-3</v>
      </c>
      <c r="L19" s="148">
        <f t="shared" si="4"/>
        <v>-7</v>
      </c>
      <c r="M19" s="161">
        <f t="shared" si="0"/>
        <v>-1.7</v>
      </c>
      <c r="N19" s="162">
        <f t="shared" si="1"/>
        <v>-1.7</v>
      </c>
      <c r="O19" s="163">
        <f t="shared" si="5"/>
        <v>-4.1</v>
      </c>
    </row>
    <row r="20" spans="1:15" ht="22.5" customHeight="1">
      <c r="A20" s="289"/>
      <c r="D20" s="116" t="s">
        <v>145</v>
      </c>
      <c r="E20" s="134" t="s">
        <v>374</v>
      </c>
      <c r="F20" s="168">
        <v>55</v>
      </c>
      <c r="G20" s="73">
        <v>59</v>
      </c>
      <c r="H20" s="74">
        <v>73</v>
      </c>
      <c r="I20" s="150">
        <v>74</v>
      </c>
      <c r="J20" s="75">
        <f t="shared" si="2"/>
        <v>4</v>
      </c>
      <c r="K20" s="75">
        <f t="shared" si="3"/>
        <v>14</v>
      </c>
      <c r="L20" s="148">
        <f t="shared" si="4"/>
        <v>1</v>
      </c>
      <c r="M20" s="161">
        <f t="shared" si="0"/>
        <v>7.3</v>
      </c>
      <c r="N20" s="162">
        <f t="shared" si="1"/>
        <v>23.7</v>
      </c>
      <c r="O20" s="163">
        <f t="shared" si="5"/>
        <v>1.4</v>
      </c>
    </row>
    <row r="21" spans="1:15" ht="22.5" customHeight="1">
      <c r="A21" s="289"/>
      <c r="D21" s="116" t="s">
        <v>146</v>
      </c>
      <c r="E21" s="134" t="s">
        <v>366</v>
      </c>
      <c r="F21" s="168">
        <v>113</v>
      </c>
      <c r="G21" s="73">
        <v>119</v>
      </c>
      <c r="H21" s="74">
        <v>147</v>
      </c>
      <c r="I21" s="150">
        <v>152</v>
      </c>
      <c r="J21" s="75">
        <f t="shared" si="2"/>
        <v>6</v>
      </c>
      <c r="K21" s="75">
        <f t="shared" si="3"/>
        <v>28</v>
      </c>
      <c r="L21" s="148">
        <f t="shared" si="4"/>
        <v>5</v>
      </c>
      <c r="M21" s="161">
        <f t="shared" si="0"/>
        <v>5.3</v>
      </c>
      <c r="N21" s="162">
        <f t="shared" si="1"/>
        <v>23.5</v>
      </c>
      <c r="O21" s="163">
        <f t="shared" si="5"/>
        <v>3.4</v>
      </c>
    </row>
    <row r="22" spans="1:15" ht="22.5" customHeight="1">
      <c r="A22" s="289"/>
      <c r="D22" s="116" t="s">
        <v>147</v>
      </c>
      <c r="E22" s="134" t="s">
        <v>8</v>
      </c>
      <c r="F22" s="168">
        <v>9</v>
      </c>
      <c r="G22" s="73">
        <v>8</v>
      </c>
      <c r="H22" s="74">
        <v>9</v>
      </c>
      <c r="I22" s="150">
        <v>9</v>
      </c>
      <c r="J22" s="75">
        <f t="shared" si="2"/>
        <v>-1</v>
      </c>
      <c r="K22" s="75">
        <f t="shared" si="3"/>
        <v>1</v>
      </c>
      <c r="L22" s="148" t="str">
        <f t="shared" si="4"/>
        <v>―</v>
      </c>
      <c r="M22" s="161">
        <f t="shared" si="0"/>
        <v>-11.1</v>
      </c>
      <c r="N22" s="162">
        <f t="shared" si="1"/>
        <v>12.5</v>
      </c>
      <c r="O22" s="163" t="str">
        <f t="shared" si="5"/>
        <v>―</v>
      </c>
    </row>
    <row r="23" spans="1:15" ht="22.5" customHeight="1">
      <c r="A23" s="289"/>
      <c r="D23" s="115" t="s">
        <v>300</v>
      </c>
      <c r="E23" s="138" t="s">
        <v>443</v>
      </c>
      <c r="F23" s="169">
        <v>135</v>
      </c>
      <c r="G23" s="79">
        <v>124</v>
      </c>
      <c r="H23" s="80">
        <v>128</v>
      </c>
      <c r="I23" s="151">
        <v>114</v>
      </c>
      <c r="J23" s="76">
        <f t="shared" si="2"/>
        <v>-11</v>
      </c>
      <c r="K23" s="77">
        <f t="shared" si="3"/>
        <v>4</v>
      </c>
      <c r="L23" s="152">
        <f t="shared" si="4"/>
        <v>-14</v>
      </c>
      <c r="M23" s="170">
        <f>IF(J23="―","―",ROUND(J23/F23*100,1))</f>
        <v>-8.1</v>
      </c>
      <c r="N23" s="171">
        <f t="shared" si="1"/>
        <v>3.2</v>
      </c>
      <c r="O23" s="172">
        <f t="shared" si="5"/>
        <v>-10.9</v>
      </c>
    </row>
    <row r="24" spans="1:4" ht="15" customHeight="1">
      <c r="A24" s="289"/>
      <c r="D24" s="3" t="s">
        <v>453</v>
      </c>
    </row>
  </sheetData>
  <sheetProtection/>
  <mergeCells count="5">
    <mergeCell ref="D3:E4"/>
    <mergeCell ref="J3:L3"/>
    <mergeCell ref="F3:I3"/>
    <mergeCell ref="M3:O3"/>
    <mergeCell ref="A1:A24"/>
  </mergeCells>
  <printOptions/>
  <pageMargins left="0.3937007874015748" right="0.7874015748031497" top="0.7874015748031497" bottom="0.9055118110236221" header="0.5118110236220472" footer="0.3937007874015748"/>
  <pageSetup horizontalDpi="300" verticalDpi="3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="85" zoomScaleNormal="70" zoomScaleSheetLayoutView="85" zoomScalePageLayoutView="0" workbookViewId="0" topLeftCell="A13">
      <selection activeCell="O9" sqref="O9"/>
    </sheetView>
  </sheetViews>
  <sheetFormatPr defaultColWidth="2.375" defaultRowHeight="15" customHeight="1"/>
  <cols>
    <col min="1" max="3" width="2.375" style="3" customWidth="1"/>
    <col min="4" max="4" width="7.375" style="3" customWidth="1"/>
    <col min="5" max="5" width="36.375" style="3" customWidth="1"/>
    <col min="6" max="15" width="9.125" style="3" customWidth="1"/>
    <col min="16" max="16384" width="2.375" style="3" customWidth="1"/>
  </cols>
  <sheetData>
    <row r="1" spans="1:3" ht="22.5" customHeight="1">
      <c r="A1" s="289" t="str">
        <f ca="1">"-"&amp;RIGHT(CELL("filename",A1),LEN(CELL("filename",A1))-FIND("]",CELL("filename",A1)))&amp;"-"</f>
        <v>-50-</v>
      </c>
      <c r="C1" s="153" t="s">
        <v>475</v>
      </c>
    </row>
    <row r="2" ht="15" customHeight="1">
      <c r="A2" s="289"/>
    </row>
    <row r="3" spans="1:15" ht="26.25" customHeight="1">
      <c r="A3" s="289"/>
      <c r="D3" s="278" t="s">
        <v>2</v>
      </c>
      <c r="E3" s="279"/>
      <c r="F3" s="290" t="s">
        <v>170</v>
      </c>
      <c r="G3" s="290"/>
      <c r="H3" s="290"/>
      <c r="I3" s="290"/>
      <c r="J3" s="290" t="s">
        <v>180</v>
      </c>
      <c r="K3" s="290"/>
      <c r="L3" s="290"/>
      <c r="M3" s="290" t="s">
        <v>181</v>
      </c>
      <c r="N3" s="290"/>
      <c r="O3" s="290"/>
    </row>
    <row r="4" spans="1:15" ht="26.25" customHeight="1">
      <c r="A4" s="289"/>
      <c r="D4" s="280"/>
      <c r="E4" s="281"/>
      <c r="F4" s="117" t="s">
        <v>307</v>
      </c>
      <c r="G4" s="20" t="s">
        <v>201</v>
      </c>
      <c r="H4" s="20" t="s">
        <v>306</v>
      </c>
      <c r="I4" s="118" t="s">
        <v>448</v>
      </c>
      <c r="J4" s="117" t="s">
        <v>201</v>
      </c>
      <c r="K4" s="20" t="s">
        <v>306</v>
      </c>
      <c r="L4" s="118" t="s">
        <v>448</v>
      </c>
      <c r="M4" s="117" t="s">
        <v>201</v>
      </c>
      <c r="N4" s="20" t="s">
        <v>306</v>
      </c>
      <c r="O4" s="118" t="s">
        <v>448</v>
      </c>
    </row>
    <row r="5" spans="1:15" ht="22.5" customHeight="1">
      <c r="A5" s="289"/>
      <c r="D5" s="119" t="s">
        <v>450</v>
      </c>
      <c r="E5" s="156" t="s">
        <v>449</v>
      </c>
      <c r="F5" s="179">
        <v>26265</v>
      </c>
      <c r="G5" s="42">
        <v>25781</v>
      </c>
      <c r="H5" s="180">
        <v>26200</v>
      </c>
      <c r="I5" s="181">
        <v>25388</v>
      </c>
      <c r="J5" s="182">
        <f>IF(ISERROR(G5-F5),"―",IF(G5-F5=0,"―",G5-F5))</f>
        <v>-484</v>
      </c>
      <c r="K5" s="92">
        <f>IF(ISERROR(H5-G5),"―",IF(H5-G5=0,"―",H5-G5))</f>
        <v>419</v>
      </c>
      <c r="L5" s="173">
        <f>IF(ISERROR(I5-H5),"―",IF(I5-H5=0,"―",I5-H5))</f>
        <v>-812</v>
      </c>
      <c r="M5" s="183">
        <f>IF(J5="―","―",ROUND(J5/F5*100,1))</f>
        <v>-1.8</v>
      </c>
      <c r="N5" s="43">
        <f>IF(K5="―","―",ROUND(K5/G5*100,1))</f>
        <v>1.6</v>
      </c>
      <c r="O5" s="174">
        <f>IF(L5="―","―",ROUND(L5/H5*100,1))</f>
        <v>-3.1</v>
      </c>
    </row>
    <row r="6" spans="1:15" ht="22.5" customHeight="1">
      <c r="A6" s="289"/>
      <c r="D6" s="116"/>
      <c r="E6" s="134"/>
      <c r="F6" s="179"/>
      <c r="G6" s="42"/>
      <c r="H6" s="42"/>
      <c r="I6" s="184"/>
      <c r="J6" s="185"/>
      <c r="K6" s="91"/>
      <c r="L6" s="175"/>
      <c r="M6" s="165"/>
      <c r="N6" s="90"/>
      <c r="O6" s="176"/>
    </row>
    <row r="7" spans="1:15" ht="22.5" customHeight="1">
      <c r="A7" s="289"/>
      <c r="D7" s="116" t="s">
        <v>185</v>
      </c>
      <c r="E7" s="134" t="s">
        <v>13</v>
      </c>
      <c r="F7" s="179">
        <v>33</v>
      </c>
      <c r="G7" s="42">
        <v>50</v>
      </c>
      <c r="H7" s="42">
        <v>24</v>
      </c>
      <c r="I7" s="184">
        <v>12</v>
      </c>
      <c r="J7" s="185">
        <f aca="true" t="shared" si="0" ref="J7:J23">IF(ISERROR(G7-F7),"―",IF(G7-F7=0,"―",G7-F7))</f>
        <v>17</v>
      </c>
      <c r="K7" s="91">
        <f aca="true" t="shared" si="1" ref="K7:K23">IF(ISERROR(H7-G7),"―",IF(H7-G7=0,"―",H7-G7))</f>
        <v>-26</v>
      </c>
      <c r="L7" s="175">
        <f aca="true" t="shared" si="2" ref="L7:L23">IF(ISERROR(I7-H7),"―",IF(I7-H7=0,"―",I7-H7))</f>
        <v>-12</v>
      </c>
      <c r="M7" s="165">
        <f aca="true" t="shared" si="3" ref="M7:M23">IF(J7="―","―",ROUND(J7/F7*100,1))</f>
        <v>51.5</v>
      </c>
      <c r="N7" s="90">
        <f aca="true" t="shared" si="4" ref="N7:N23">IF(K7="―","―",ROUND(K7/G7*100,1))</f>
        <v>-52</v>
      </c>
      <c r="O7" s="176">
        <f aca="true" t="shared" si="5" ref="O7:O23">IF(L7="―","―",ROUND(L7/H7*100,1))</f>
        <v>-50</v>
      </c>
    </row>
    <row r="8" spans="1:15" ht="22.5" customHeight="1">
      <c r="A8" s="289"/>
      <c r="D8" s="116" t="s">
        <v>133</v>
      </c>
      <c r="E8" s="134" t="s">
        <v>367</v>
      </c>
      <c r="F8" s="179" t="s">
        <v>298</v>
      </c>
      <c r="G8" s="42" t="s">
        <v>298</v>
      </c>
      <c r="H8" s="42" t="s">
        <v>298</v>
      </c>
      <c r="I8" s="184" t="s">
        <v>298</v>
      </c>
      <c r="J8" s="185" t="str">
        <f t="shared" si="0"/>
        <v>―</v>
      </c>
      <c r="K8" s="91" t="str">
        <f t="shared" si="1"/>
        <v>―</v>
      </c>
      <c r="L8" s="175" t="str">
        <f t="shared" si="2"/>
        <v>―</v>
      </c>
      <c r="M8" s="165" t="str">
        <f t="shared" si="3"/>
        <v>―</v>
      </c>
      <c r="N8" s="90" t="str">
        <f t="shared" si="4"/>
        <v>―</v>
      </c>
      <c r="O8" s="176" t="str">
        <f t="shared" si="5"/>
        <v>―</v>
      </c>
    </row>
    <row r="9" spans="1:15" ht="22.5" customHeight="1">
      <c r="A9" s="289"/>
      <c r="D9" s="116" t="s">
        <v>134</v>
      </c>
      <c r="E9" s="134" t="s">
        <v>4</v>
      </c>
      <c r="F9" s="186">
        <v>2479</v>
      </c>
      <c r="G9" s="78">
        <v>2356</v>
      </c>
      <c r="H9" s="78">
        <v>2105</v>
      </c>
      <c r="I9" s="187">
        <v>1867</v>
      </c>
      <c r="J9" s="185">
        <f t="shared" si="0"/>
        <v>-123</v>
      </c>
      <c r="K9" s="91">
        <f t="shared" si="1"/>
        <v>-251</v>
      </c>
      <c r="L9" s="175">
        <f t="shared" si="2"/>
        <v>-238</v>
      </c>
      <c r="M9" s="165">
        <f t="shared" si="3"/>
        <v>-5</v>
      </c>
      <c r="N9" s="90">
        <f t="shared" si="4"/>
        <v>-10.7</v>
      </c>
      <c r="O9" s="176">
        <f t="shared" si="5"/>
        <v>-11.3</v>
      </c>
    </row>
    <row r="10" spans="1:15" ht="22.5" customHeight="1">
      <c r="A10" s="289"/>
      <c r="D10" s="116" t="s">
        <v>135</v>
      </c>
      <c r="E10" s="134" t="s">
        <v>5</v>
      </c>
      <c r="F10" s="186">
        <v>5194</v>
      </c>
      <c r="G10" s="78">
        <v>5327</v>
      </c>
      <c r="H10" s="78">
        <v>5722</v>
      </c>
      <c r="I10" s="187">
        <v>5309</v>
      </c>
      <c r="J10" s="185">
        <f t="shared" si="0"/>
        <v>133</v>
      </c>
      <c r="K10" s="91">
        <f t="shared" si="1"/>
        <v>395</v>
      </c>
      <c r="L10" s="175">
        <f t="shared" si="2"/>
        <v>-413</v>
      </c>
      <c r="M10" s="165">
        <f t="shared" si="3"/>
        <v>2.6</v>
      </c>
      <c r="N10" s="90">
        <f t="shared" si="4"/>
        <v>7.4</v>
      </c>
      <c r="O10" s="176">
        <f t="shared" si="5"/>
        <v>-7.2</v>
      </c>
    </row>
    <row r="11" spans="1:15" ht="22.5" customHeight="1">
      <c r="A11" s="289"/>
      <c r="D11" s="116" t="s">
        <v>136</v>
      </c>
      <c r="E11" s="134" t="s">
        <v>6</v>
      </c>
      <c r="F11" s="186">
        <v>11</v>
      </c>
      <c r="G11" s="78">
        <v>10</v>
      </c>
      <c r="H11" s="78">
        <v>13</v>
      </c>
      <c r="I11" s="187">
        <v>20</v>
      </c>
      <c r="J11" s="185">
        <f t="shared" si="0"/>
        <v>-1</v>
      </c>
      <c r="K11" s="91">
        <f t="shared" si="1"/>
        <v>3</v>
      </c>
      <c r="L11" s="175">
        <f t="shared" si="2"/>
        <v>7</v>
      </c>
      <c r="M11" s="165">
        <f t="shared" si="3"/>
        <v>-9.1</v>
      </c>
      <c r="N11" s="90">
        <f t="shared" si="4"/>
        <v>30</v>
      </c>
      <c r="O11" s="176">
        <f t="shared" si="5"/>
        <v>53.8</v>
      </c>
    </row>
    <row r="12" spans="1:15" ht="22.5" customHeight="1">
      <c r="A12" s="289"/>
      <c r="D12" s="116" t="s">
        <v>137</v>
      </c>
      <c r="E12" s="134" t="s">
        <v>7</v>
      </c>
      <c r="F12" s="186">
        <v>29</v>
      </c>
      <c r="G12" s="78">
        <v>26</v>
      </c>
      <c r="H12" s="78">
        <v>16</v>
      </c>
      <c r="I12" s="187">
        <v>15</v>
      </c>
      <c r="J12" s="185">
        <f t="shared" si="0"/>
        <v>-3</v>
      </c>
      <c r="K12" s="91">
        <f t="shared" si="1"/>
        <v>-10</v>
      </c>
      <c r="L12" s="175">
        <f t="shared" si="2"/>
        <v>-1</v>
      </c>
      <c r="M12" s="165">
        <f t="shared" si="3"/>
        <v>-10.3</v>
      </c>
      <c r="N12" s="90">
        <f t="shared" si="4"/>
        <v>-38.5</v>
      </c>
      <c r="O12" s="176">
        <f t="shared" si="5"/>
        <v>-6.3</v>
      </c>
    </row>
    <row r="13" spans="1:15" ht="22.5" customHeight="1">
      <c r="A13" s="289"/>
      <c r="D13" s="116" t="s">
        <v>138</v>
      </c>
      <c r="E13" s="134" t="s">
        <v>368</v>
      </c>
      <c r="F13" s="186">
        <v>3439</v>
      </c>
      <c r="G13" s="78">
        <v>2920</v>
      </c>
      <c r="H13" s="78">
        <v>2708</v>
      </c>
      <c r="I13" s="187">
        <v>2455</v>
      </c>
      <c r="J13" s="185">
        <f t="shared" si="0"/>
        <v>-519</v>
      </c>
      <c r="K13" s="91">
        <f t="shared" si="1"/>
        <v>-212</v>
      </c>
      <c r="L13" s="175">
        <f t="shared" si="2"/>
        <v>-253</v>
      </c>
      <c r="M13" s="165">
        <f t="shared" si="3"/>
        <v>-15.1</v>
      </c>
      <c r="N13" s="90">
        <f t="shared" si="4"/>
        <v>-7.3</v>
      </c>
      <c r="O13" s="176">
        <f t="shared" si="5"/>
        <v>-9.3</v>
      </c>
    </row>
    <row r="14" spans="1:15" ht="22.5" customHeight="1">
      <c r="A14" s="289"/>
      <c r="D14" s="116" t="s">
        <v>139</v>
      </c>
      <c r="E14" s="134" t="s">
        <v>369</v>
      </c>
      <c r="F14" s="186">
        <v>6665</v>
      </c>
      <c r="G14" s="78">
        <v>6098</v>
      </c>
      <c r="H14" s="78">
        <v>6102</v>
      </c>
      <c r="I14" s="187">
        <v>6013</v>
      </c>
      <c r="J14" s="185">
        <f t="shared" si="0"/>
        <v>-567</v>
      </c>
      <c r="K14" s="91">
        <f t="shared" si="1"/>
        <v>4</v>
      </c>
      <c r="L14" s="175">
        <f t="shared" si="2"/>
        <v>-89</v>
      </c>
      <c r="M14" s="165">
        <f t="shared" si="3"/>
        <v>-8.5</v>
      </c>
      <c r="N14" s="90">
        <f t="shared" si="4"/>
        <v>0.1</v>
      </c>
      <c r="O14" s="176">
        <f t="shared" si="5"/>
        <v>-1.5</v>
      </c>
    </row>
    <row r="15" spans="1:15" ht="22.5" customHeight="1">
      <c r="A15" s="289"/>
      <c r="D15" s="116" t="s">
        <v>140</v>
      </c>
      <c r="E15" s="134" t="s">
        <v>370</v>
      </c>
      <c r="F15" s="186">
        <v>185</v>
      </c>
      <c r="G15" s="78">
        <v>207</v>
      </c>
      <c r="H15" s="78">
        <v>210</v>
      </c>
      <c r="I15" s="187">
        <v>227</v>
      </c>
      <c r="J15" s="185">
        <f t="shared" si="0"/>
        <v>22</v>
      </c>
      <c r="K15" s="91">
        <f t="shared" si="1"/>
        <v>3</v>
      </c>
      <c r="L15" s="175">
        <f t="shared" si="2"/>
        <v>17</v>
      </c>
      <c r="M15" s="165">
        <f t="shared" si="3"/>
        <v>11.9</v>
      </c>
      <c r="N15" s="90">
        <f t="shared" si="4"/>
        <v>1.4</v>
      </c>
      <c r="O15" s="176">
        <f t="shared" si="5"/>
        <v>8.1</v>
      </c>
    </row>
    <row r="16" spans="1:15" ht="22.5" customHeight="1">
      <c r="A16" s="289"/>
      <c r="D16" s="116" t="s">
        <v>141</v>
      </c>
      <c r="E16" s="134" t="s">
        <v>371</v>
      </c>
      <c r="F16" s="186">
        <v>539</v>
      </c>
      <c r="G16" s="78">
        <v>449</v>
      </c>
      <c r="H16" s="78">
        <v>437</v>
      </c>
      <c r="I16" s="187">
        <v>421</v>
      </c>
      <c r="J16" s="185">
        <f t="shared" si="0"/>
        <v>-90</v>
      </c>
      <c r="K16" s="91">
        <f t="shared" si="1"/>
        <v>-12</v>
      </c>
      <c r="L16" s="175">
        <f t="shared" si="2"/>
        <v>-16</v>
      </c>
      <c r="M16" s="165">
        <f t="shared" si="3"/>
        <v>-16.7</v>
      </c>
      <c r="N16" s="90">
        <f t="shared" si="4"/>
        <v>-2.7</v>
      </c>
      <c r="O16" s="176">
        <f t="shared" si="5"/>
        <v>-3.7</v>
      </c>
    </row>
    <row r="17" spans="1:15" ht="22.5" customHeight="1">
      <c r="A17" s="289"/>
      <c r="D17" s="116" t="s">
        <v>142</v>
      </c>
      <c r="E17" s="134" t="s">
        <v>442</v>
      </c>
      <c r="F17" s="188">
        <v>193</v>
      </c>
      <c r="G17" s="189">
        <v>192</v>
      </c>
      <c r="H17" s="189">
        <v>236</v>
      </c>
      <c r="I17" s="190">
        <v>223</v>
      </c>
      <c r="J17" s="185">
        <f t="shared" si="0"/>
        <v>-1</v>
      </c>
      <c r="K17" s="91">
        <f t="shared" si="1"/>
        <v>44</v>
      </c>
      <c r="L17" s="175">
        <f t="shared" si="2"/>
        <v>-13</v>
      </c>
      <c r="M17" s="165">
        <f t="shared" si="3"/>
        <v>-0.5</v>
      </c>
      <c r="N17" s="90">
        <f t="shared" si="4"/>
        <v>22.9</v>
      </c>
      <c r="O17" s="176">
        <f t="shared" si="5"/>
        <v>-5.5</v>
      </c>
    </row>
    <row r="18" spans="1:15" ht="22.5" customHeight="1">
      <c r="A18" s="289"/>
      <c r="D18" s="116" t="s">
        <v>143</v>
      </c>
      <c r="E18" s="134" t="s">
        <v>372</v>
      </c>
      <c r="F18" s="188">
        <v>1954</v>
      </c>
      <c r="G18" s="189">
        <v>2427</v>
      </c>
      <c r="H18" s="189">
        <v>2166</v>
      </c>
      <c r="I18" s="190">
        <v>2339</v>
      </c>
      <c r="J18" s="185">
        <f t="shared" si="0"/>
        <v>473</v>
      </c>
      <c r="K18" s="91">
        <f t="shared" si="1"/>
        <v>-261</v>
      </c>
      <c r="L18" s="175">
        <f t="shared" si="2"/>
        <v>173</v>
      </c>
      <c r="M18" s="165">
        <f t="shared" si="3"/>
        <v>24.2</v>
      </c>
      <c r="N18" s="90">
        <f t="shared" si="4"/>
        <v>-10.8</v>
      </c>
      <c r="O18" s="176">
        <f t="shared" si="5"/>
        <v>8</v>
      </c>
    </row>
    <row r="19" spans="1:15" ht="22.5" customHeight="1">
      <c r="A19" s="289"/>
      <c r="D19" s="116" t="s">
        <v>144</v>
      </c>
      <c r="E19" s="134" t="s">
        <v>373</v>
      </c>
      <c r="F19" s="188">
        <v>1271</v>
      </c>
      <c r="G19" s="189">
        <v>1241</v>
      </c>
      <c r="H19" s="189">
        <v>1146</v>
      </c>
      <c r="I19" s="190">
        <v>1015</v>
      </c>
      <c r="J19" s="185">
        <f t="shared" si="0"/>
        <v>-30</v>
      </c>
      <c r="K19" s="91">
        <f t="shared" si="1"/>
        <v>-95</v>
      </c>
      <c r="L19" s="175">
        <f t="shared" si="2"/>
        <v>-131</v>
      </c>
      <c r="M19" s="165">
        <f t="shared" si="3"/>
        <v>-2.4</v>
      </c>
      <c r="N19" s="90">
        <f t="shared" si="4"/>
        <v>-7.7</v>
      </c>
      <c r="O19" s="176">
        <f t="shared" si="5"/>
        <v>-11.4</v>
      </c>
    </row>
    <row r="20" spans="1:15" ht="22.5" customHeight="1">
      <c r="A20" s="289"/>
      <c r="D20" s="116" t="s">
        <v>145</v>
      </c>
      <c r="E20" s="134" t="s">
        <v>374</v>
      </c>
      <c r="F20" s="188">
        <v>415</v>
      </c>
      <c r="G20" s="189">
        <v>389</v>
      </c>
      <c r="H20" s="189">
        <v>517</v>
      </c>
      <c r="I20" s="190">
        <v>509</v>
      </c>
      <c r="J20" s="185">
        <f t="shared" si="0"/>
        <v>-26</v>
      </c>
      <c r="K20" s="91">
        <f t="shared" si="1"/>
        <v>128</v>
      </c>
      <c r="L20" s="175">
        <f t="shared" si="2"/>
        <v>-8</v>
      </c>
      <c r="M20" s="165">
        <f t="shared" si="3"/>
        <v>-6.3</v>
      </c>
      <c r="N20" s="90">
        <f t="shared" si="4"/>
        <v>32.9</v>
      </c>
      <c r="O20" s="176">
        <f t="shared" si="5"/>
        <v>-1.5</v>
      </c>
    </row>
    <row r="21" spans="1:15" ht="22.5" customHeight="1">
      <c r="A21" s="289"/>
      <c r="D21" s="116" t="s">
        <v>146</v>
      </c>
      <c r="E21" s="134" t="s">
        <v>366</v>
      </c>
      <c r="F21" s="188">
        <v>2709</v>
      </c>
      <c r="G21" s="189">
        <v>3064</v>
      </c>
      <c r="H21" s="189">
        <v>3528</v>
      </c>
      <c r="I21" s="190">
        <v>3655</v>
      </c>
      <c r="J21" s="185">
        <f t="shared" si="0"/>
        <v>355</v>
      </c>
      <c r="K21" s="91">
        <f t="shared" si="1"/>
        <v>464</v>
      </c>
      <c r="L21" s="175">
        <f t="shared" si="2"/>
        <v>127</v>
      </c>
      <c r="M21" s="165">
        <f t="shared" si="3"/>
        <v>13.1</v>
      </c>
      <c r="N21" s="90">
        <f t="shared" si="4"/>
        <v>15.1</v>
      </c>
      <c r="O21" s="176">
        <f t="shared" si="5"/>
        <v>3.6</v>
      </c>
    </row>
    <row r="22" spans="1:15" ht="22.5" customHeight="1">
      <c r="A22" s="289"/>
      <c r="D22" s="116" t="s">
        <v>147</v>
      </c>
      <c r="E22" s="134" t="s">
        <v>8</v>
      </c>
      <c r="F22" s="188">
        <v>125</v>
      </c>
      <c r="G22" s="189">
        <v>116</v>
      </c>
      <c r="H22" s="189">
        <v>343</v>
      </c>
      <c r="I22" s="190">
        <v>359</v>
      </c>
      <c r="J22" s="185">
        <f t="shared" si="0"/>
        <v>-9</v>
      </c>
      <c r="K22" s="91">
        <f t="shared" si="1"/>
        <v>227</v>
      </c>
      <c r="L22" s="175">
        <f t="shared" si="2"/>
        <v>16</v>
      </c>
      <c r="M22" s="165">
        <f t="shared" si="3"/>
        <v>-7.2</v>
      </c>
      <c r="N22" s="90">
        <f t="shared" si="4"/>
        <v>195.7</v>
      </c>
      <c r="O22" s="176">
        <f t="shared" si="5"/>
        <v>4.7</v>
      </c>
    </row>
    <row r="23" spans="1:15" ht="22.5" customHeight="1">
      <c r="A23" s="289"/>
      <c r="D23" s="115" t="s">
        <v>300</v>
      </c>
      <c r="E23" s="138" t="s">
        <v>443</v>
      </c>
      <c r="F23" s="191">
        <v>1024</v>
      </c>
      <c r="G23" s="192">
        <v>909</v>
      </c>
      <c r="H23" s="192">
        <v>927</v>
      </c>
      <c r="I23" s="193">
        <v>949</v>
      </c>
      <c r="J23" s="194">
        <f t="shared" si="0"/>
        <v>-115</v>
      </c>
      <c r="K23" s="93">
        <f t="shared" si="1"/>
        <v>18</v>
      </c>
      <c r="L23" s="177">
        <f t="shared" si="2"/>
        <v>22</v>
      </c>
      <c r="M23" s="195">
        <f t="shared" si="3"/>
        <v>-11.2</v>
      </c>
      <c r="N23" s="89">
        <f t="shared" si="4"/>
        <v>2</v>
      </c>
      <c r="O23" s="178">
        <f t="shared" si="5"/>
        <v>2.4</v>
      </c>
    </row>
    <row r="24" spans="1:4" ht="15" customHeight="1">
      <c r="A24" s="289"/>
      <c r="D24" s="3" t="s">
        <v>453</v>
      </c>
    </row>
  </sheetData>
  <sheetProtection/>
  <mergeCells count="5">
    <mergeCell ref="D3:E4"/>
    <mergeCell ref="F3:I3"/>
    <mergeCell ref="J3:L3"/>
    <mergeCell ref="M3:O3"/>
    <mergeCell ref="A1:A24"/>
  </mergeCells>
  <printOptions/>
  <pageMargins left="0.3937007874015748" right="0.7874015748031497" top="0.7874015748031497" bottom="0.9055118110236221" header="0.5118110236220472" footer="0.3937007874015748"/>
  <pageSetup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9"/>
  <sheetViews>
    <sheetView view="pageBreakPreview" zoomScaleNormal="70" zoomScaleSheetLayoutView="100" zoomScalePageLayoutView="0" workbookViewId="0" topLeftCell="A1">
      <selection activeCell="Y14" sqref="Y14"/>
    </sheetView>
  </sheetViews>
  <sheetFormatPr defaultColWidth="2.375" defaultRowHeight="15" customHeight="1"/>
  <cols>
    <col min="1" max="3" width="2.375" style="5" customWidth="1"/>
    <col min="4" max="4" width="7.375" style="5" customWidth="1"/>
    <col min="5" max="5" width="30.625" style="5" customWidth="1"/>
    <col min="6" max="15" width="9.00390625" style="5" customWidth="1"/>
    <col min="16" max="16384" width="2.375" style="5" customWidth="1"/>
  </cols>
  <sheetData>
    <row r="1" spans="1:3" ht="22.5" customHeight="1">
      <c r="A1" s="289" t="str">
        <f ca="1">"-"&amp;RIGHT(CELL("filename",A1),LEN(CELL("filename",A1))-FIND("]",CELL("filename",A1)))&amp;"-"</f>
        <v>-51-</v>
      </c>
      <c r="C1" s="97" t="s">
        <v>476</v>
      </c>
    </row>
    <row r="2" spans="1:15" ht="15" customHeight="1">
      <c r="A2" s="289"/>
      <c r="D2" s="82"/>
      <c r="E2" s="82"/>
      <c r="F2" s="82"/>
      <c r="G2" s="3"/>
      <c r="H2" s="3"/>
      <c r="I2" s="3"/>
      <c r="J2" s="3"/>
      <c r="K2" s="3"/>
      <c r="L2" s="3"/>
      <c r="M2" s="3"/>
      <c r="N2" s="3"/>
      <c r="O2" s="98" t="s">
        <v>445</v>
      </c>
    </row>
    <row r="3" spans="1:15" ht="22.5" customHeight="1">
      <c r="A3" s="289"/>
      <c r="D3" s="278" t="s">
        <v>2</v>
      </c>
      <c r="E3" s="279"/>
      <c r="F3" s="291" t="s">
        <v>18</v>
      </c>
      <c r="G3" s="291"/>
      <c r="H3" s="291" t="s">
        <v>19</v>
      </c>
      <c r="I3" s="291"/>
      <c r="J3" s="291" t="s">
        <v>20</v>
      </c>
      <c r="K3" s="291"/>
      <c r="L3" s="291" t="s">
        <v>16</v>
      </c>
      <c r="M3" s="291"/>
      <c r="N3" s="291" t="s">
        <v>17</v>
      </c>
      <c r="O3" s="291"/>
    </row>
    <row r="4" spans="1:15" ht="22.5" customHeight="1">
      <c r="A4" s="289"/>
      <c r="D4" s="280"/>
      <c r="E4" s="281"/>
      <c r="F4" s="117" t="s">
        <v>9</v>
      </c>
      <c r="G4" s="118" t="s">
        <v>15</v>
      </c>
      <c r="H4" s="117" t="s">
        <v>9</v>
      </c>
      <c r="I4" s="118" t="s">
        <v>15</v>
      </c>
      <c r="J4" s="117" t="s">
        <v>9</v>
      </c>
      <c r="K4" s="118" t="s">
        <v>15</v>
      </c>
      <c r="L4" s="117" t="s">
        <v>9</v>
      </c>
      <c r="M4" s="118" t="s">
        <v>15</v>
      </c>
      <c r="N4" s="117" t="s">
        <v>9</v>
      </c>
      <c r="O4" s="118" t="s">
        <v>15</v>
      </c>
    </row>
    <row r="5" spans="1:15" ht="19.5" customHeight="1">
      <c r="A5" s="289"/>
      <c r="D5" s="292"/>
      <c r="E5" s="293"/>
      <c r="F5" s="197"/>
      <c r="G5" s="198" t="s">
        <v>21</v>
      </c>
      <c r="H5" s="197"/>
      <c r="I5" s="198" t="s">
        <v>21</v>
      </c>
      <c r="J5" s="197"/>
      <c r="K5" s="198" t="s">
        <v>21</v>
      </c>
      <c r="L5" s="197"/>
      <c r="M5" s="198" t="s">
        <v>21</v>
      </c>
      <c r="N5" s="197"/>
      <c r="O5" s="198" t="s">
        <v>21</v>
      </c>
    </row>
    <row r="6" spans="1:38" ht="20.25" customHeight="1">
      <c r="A6" s="289"/>
      <c r="D6" s="116" t="s">
        <v>310</v>
      </c>
      <c r="E6" s="131" t="s">
        <v>3</v>
      </c>
      <c r="F6" s="199">
        <f aca="true" t="shared" si="0" ref="F6:O6">SUM(F7:F23)</f>
        <v>2378</v>
      </c>
      <c r="G6" s="200">
        <f t="shared" si="0"/>
        <v>25388</v>
      </c>
      <c r="H6" s="199">
        <f t="shared" si="0"/>
        <v>664</v>
      </c>
      <c r="I6" s="200">
        <f t="shared" si="0"/>
        <v>1926</v>
      </c>
      <c r="J6" s="199">
        <f t="shared" si="0"/>
        <v>1603</v>
      </c>
      <c r="K6" s="200">
        <f t="shared" si="0"/>
        <v>19793</v>
      </c>
      <c r="L6" s="199">
        <f t="shared" si="0"/>
        <v>107</v>
      </c>
      <c r="M6" s="200">
        <f t="shared" si="0"/>
        <v>3641</v>
      </c>
      <c r="N6" s="199">
        <f t="shared" si="0"/>
        <v>4</v>
      </c>
      <c r="O6" s="201">
        <f t="shared" si="0"/>
        <v>28</v>
      </c>
      <c r="AE6" s="48"/>
      <c r="AF6" s="48"/>
      <c r="AG6" s="48"/>
      <c r="AH6" s="48"/>
      <c r="AI6" s="48"/>
      <c r="AJ6" s="48"/>
      <c r="AK6" s="48"/>
      <c r="AL6" s="48"/>
    </row>
    <row r="7" spans="1:38" ht="20.25" customHeight="1">
      <c r="A7" s="289"/>
      <c r="D7" s="116" t="s">
        <v>185</v>
      </c>
      <c r="E7" s="131" t="s">
        <v>13</v>
      </c>
      <c r="F7" s="199">
        <v>2</v>
      </c>
      <c r="G7" s="201">
        <v>12</v>
      </c>
      <c r="H7" s="199" t="s">
        <v>308</v>
      </c>
      <c r="I7" s="201" t="s">
        <v>308</v>
      </c>
      <c r="J7" s="199">
        <v>2</v>
      </c>
      <c r="K7" s="201">
        <v>12</v>
      </c>
      <c r="L7" s="199" t="s">
        <v>308</v>
      </c>
      <c r="M7" s="201" t="s">
        <v>308</v>
      </c>
      <c r="N7" s="199" t="s">
        <v>308</v>
      </c>
      <c r="O7" s="201" t="s">
        <v>308</v>
      </c>
      <c r="AE7" s="48"/>
      <c r="AF7" s="48"/>
      <c r="AG7" s="48"/>
      <c r="AH7" s="48"/>
      <c r="AI7" s="48"/>
      <c r="AJ7" s="48"/>
      <c r="AK7" s="48"/>
      <c r="AL7" s="48"/>
    </row>
    <row r="8" spans="1:38" ht="20.25" customHeight="1">
      <c r="A8" s="289"/>
      <c r="D8" s="116" t="s">
        <v>133</v>
      </c>
      <c r="E8" s="202" t="s">
        <v>375</v>
      </c>
      <c r="F8" s="199" t="s">
        <v>309</v>
      </c>
      <c r="G8" s="201" t="s">
        <v>308</v>
      </c>
      <c r="H8" s="199" t="s">
        <v>308</v>
      </c>
      <c r="I8" s="201" t="s">
        <v>308</v>
      </c>
      <c r="J8" s="199" t="s">
        <v>308</v>
      </c>
      <c r="K8" s="201" t="s">
        <v>308</v>
      </c>
      <c r="L8" s="199" t="s">
        <v>308</v>
      </c>
      <c r="M8" s="201" t="s">
        <v>308</v>
      </c>
      <c r="N8" s="199" t="s">
        <v>308</v>
      </c>
      <c r="O8" s="201" t="s">
        <v>308</v>
      </c>
      <c r="AE8" s="48"/>
      <c r="AF8" s="48"/>
      <c r="AG8" s="48"/>
      <c r="AH8" s="48"/>
      <c r="AI8" s="48"/>
      <c r="AJ8" s="48"/>
      <c r="AK8" s="48"/>
      <c r="AL8" s="48"/>
    </row>
    <row r="9" spans="1:15" ht="20.25" customHeight="1">
      <c r="A9" s="289"/>
      <c r="D9" s="116" t="s">
        <v>134</v>
      </c>
      <c r="E9" s="131" t="s">
        <v>4</v>
      </c>
      <c r="F9" s="199">
        <v>390</v>
      </c>
      <c r="G9" s="201">
        <v>1867</v>
      </c>
      <c r="H9" s="199">
        <v>80</v>
      </c>
      <c r="I9" s="201">
        <v>184</v>
      </c>
      <c r="J9" s="199">
        <v>310</v>
      </c>
      <c r="K9" s="201">
        <v>1683</v>
      </c>
      <c r="L9" s="199" t="s">
        <v>308</v>
      </c>
      <c r="M9" s="201" t="s">
        <v>308</v>
      </c>
      <c r="N9" s="199" t="s">
        <v>308</v>
      </c>
      <c r="O9" s="201" t="s">
        <v>308</v>
      </c>
    </row>
    <row r="10" spans="1:15" ht="20.25" customHeight="1">
      <c r="A10" s="289"/>
      <c r="D10" s="116" t="s">
        <v>135</v>
      </c>
      <c r="E10" s="131" t="s">
        <v>5</v>
      </c>
      <c r="F10" s="199">
        <v>298</v>
      </c>
      <c r="G10" s="201">
        <v>5309</v>
      </c>
      <c r="H10" s="199">
        <v>41</v>
      </c>
      <c r="I10" s="201">
        <v>97</v>
      </c>
      <c r="J10" s="199">
        <v>254</v>
      </c>
      <c r="K10" s="201">
        <v>5174</v>
      </c>
      <c r="L10" s="199">
        <v>3</v>
      </c>
      <c r="M10" s="201">
        <v>38</v>
      </c>
      <c r="N10" s="199" t="s">
        <v>308</v>
      </c>
      <c r="O10" s="201" t="s">
        <v>308</v>
      </c>
    </row>
    <row r="11" spans="1:15" ht="20.25" customHeight="1">
      <c r="A11" s="289"/>
      <c r="D11" s="116" t="s">
        <v>136</v>
      </c>
      <c r="E11" s="202" t="s">
        <v>6</v>
      </c>
      <c r="F11" s="199">
        <v>3</v>
      </c>
      <c r="G11" s="201">
        <v>20</v>
      </c>
      <c r="H11" s="199" t="s">
        <v>308</v>
      </c>
      <c r="I11" s="201" t="s">
        <v>308</v>
      </c>
      <c r="J11" s="199">
        <v>3</v>
      </c>
      <c r="K11" s="201">
        <v>20</v>
      </c>
      <c r="L11" s="199" t="s">
        <v>308</v>
      </c>
      <c r="M11" s="201" t="s">
        <v>308</v>
      </c>
      <c r="N11" s="199" t="s">
        <v>308</v>
      </c>
      <c r="O11" s="201" t="s">
        <v>308</v>
      </c>
    </row>
    <row r="12" spans="1:15" ht="20.25" customHeight="1">
      <c r="A12" s="289"/>
      <c r="D12" s="116" t="s">
        <v>137</v>
      </c>
      <c r="E12" s="131" t="s">
        <v>7</v>
      </c>
      <c r="F12" s="199">
        <v>5</v>
      </c>
      <c r="G12" s="201">
        <v>15</v>
      </c>
      <c r="H12" s="199" t="s">
        <v>308</v>
      </c>
      <c r="I12" s="201" t="s">
        <v>308</v>
      </c>
      <c r="J12" s="199">
        <v>5</v>
      </c>
      <c r="K12" s="201">
        <v>15</v>
      </c>
      <c r="L12" s="199" t="s">
        <v>308</v>
      </c>
      <c r="M12" s="201" t="s">
        <v>308</v>
      </c>
      <c r="N12" s="199" t="s">
        <v>308</v>
      </c>
      <c r="O12" s="201" t="s">
        <v>308</v>
      </c>
    </row>
    <row r="13" spans="1:15" ht="20.25" customHeight="1">
      <c r="A13" s="289"/>
      <c r="D13" s="116" t="s">
        <v>138</v>
      </c>
      <c r="E13" s="131" t="s">
        <v>368</v>
      </c>
      <c r="F13" s="199">
        <v>101</v>
      </c>
      <c r="G13" s="201">
        <v>2455</v>
      </c>
      <c r="H13" s="199">
        <v>11</v>
      </c>
      <c r="I13" s="201">
        <v>14</v>
      </c>
      <c r="J13" s="199">
        <v>90</v>
      </c>
      <c r="K13" s="201">
        <v>2441</v>
      </c>
      <c r="L13" s="199" t="s">
        <v>308</v>
      </c>
      <c r="M13" s="201" t="s">
        <v>308</v>
      </c>
      <c r="N13" s="199" t="s">
        <v>308</v>
      </c>
      <c r="O13" s="201" t="s">
        <v>308</v>
      </c>
    </row>
    <row r="14" spans="1:15" ht="20.25" customHeight="1">
      <c r="A14" s="289"/>
      <c r="D14" s="116" t="s">
        <v>139</v>
      </c>
      <c r="E14" s="131" t="s">
        <v>369</v>
      </c>
      <c r="F14" s="199">
        <v>641</v>
      </c>
      <c r="G14" s="201">
        <v>6013</v>
      </c>
      <c r="H14" s="199">
        <v>137</v>
      </c>
      <c r="I14" s="201">
        <v>519</v>
      </c>
      <c r="J14" s="199">
        <v>499</v>
      </c>
      <c r="K14" s="201">
        <v>5436</v>
      </c>
      <c r="L14" s="199">
        <v>5</v>
      </c>
      <c r="M14" s="201">
        <v>58</v>
      </c>
      <c r="N14" s="199" t="s">
        <v>308</v>
      </c>
      <c r="O14" s="201" t="s">
        <v>308</v>
      </c>
    </row>
    <row r="15" spans="1:15" ht="20.25" customHeight="1">
      <c r="A15" s="289"/>
      <c r="D15" s="116" t="s">
        <v>140</v>
      </c>
      <c r="E15" s="131" t="s">
        <v>376</v>
      </c>
      <c r="F15" s="199">
        <v>14</v>
      </c>
      <c r="G15" s="201">
        <v>227</v>
      </c>
      <c r="H15" s="199">
        <v>1</v>
      </c>
      <c r="I15" s="201">
        <v>2</v>
      </c>
      <c r="J15" s="199">
        <v>8</v>
      </c>
      <c r="K15" s="201">
        <v>128</v>
      </c>
      <c r="L15" s="199">
        <v>5</v>
      </c>
      <c r="M15" s="201">
        <v>97</v>
      </c>
      <c r="N15" s="199" t="s">
        <v>308</v>
      </c>
      <c r="O15" s="201" t="s">
        <v>308</v>
      </c>
    </row>
    <row r="16" spans="1:15" ht="20.25" customHeight="1">
      <c r="A16" s="289"/>
      <c r="D16" s="116" t="s">
        <v>141</v>
      </c>
      <c r="E16" s="131" t="s">
        <v>371</v>
      </c>
      <c r="F16" s="199">
        <v>107</v>
      </c>
      <c r="G16" s="201">
        <v>421</v>
      </c>
      <c r="H16" s="199">
        <v>5</v>
      </c>
      <c r="I16" s="201">
        <v>8</v>
      </c>
      <c r="J16" s="199">
        <v>102</v>
      </c>
      <c r="K16" s="201">
        <v>413</v>
      </c>
      <c r="L16" s="199" t="s">
        <v>308</v>
      </c>
      <c r="M16" s="201" t="s">
        <v>308</v>
      </c>
      <c r="N16" s="199" t="s">
        <v>308</v>
      </c>
      <c r="O16" s="201" t="s">
        <v>308</v>
      </c>
    </row>
    <row r="17" spans="1:15" ht="29.25" customHeight="1">
      <c r="A17" s="289"/>
      <c r="D17" s="116" t="s">
        <v>142</v>
      </c>
      <c r="E17" s="203" t="s">
        <v>377</v>
      </c>
      <c r="F17" s="199">
        <v>62</v>
      </c>
      <c r="G17" s="201">
        <v>223</v>
      </c>
      <c r="H17" s="199">
        <v>30</v>
      </c>
      <c r="I17" s="201">
        <v>68</v>
      </c>
      <c r="J17" s="199">
        <v>28</v>
      </c>
      <c r="K17" s="201">
        <v>125</v>
      </c>
      <c r="L17" s="199">
        <v>4</v>
      </c>
      <c r="M17" s="201">
        <v>30</v>
      </c>
      <c r="N17" s="199" t="s">
        <v>308</v>
      </c>
      <c r="O17" s="201" t="s">
        <v>308</v>
      </c>
    </row>
    <row r="18" spans="1:15" ht="20.25" customHeight="1">
      <c r="A18" s="289"/>
      <c r="D18" s="116" t="s">
        <v>143</v>
      </c>
      <c r="E18" s="131" t="s">
        <v>372</v>
      </c>
      <c r="F18" s="199">
        <v>244</v>
      </c>
      <c r="G18" s="201">
        <v>2339</v>
      </c>
      <c r="H18" s="199">
        <v>133</v>
      </c>
      <c r="I18" s="201">
        <v>386</v>
      </c>
      <c r="J18" s="199">
        <v>110</v>
      </c>
      <c r="K18" s="201">
        <v>1935</v>
      </c>
      <c r="L18" s="199">
        <v>1</v>
      </c>
      <c r="M18" s="201">
        <v>18</v>
      </c>
      <c r="N18" s="199" t="s">
        <v>308</v>
      </c>
      <c r="O18" s="201" t="s">
        <v>308</v>
      </c>
    </row>
    <row r="19" spans="1:15" ht="20.25" customHeight="1">
      <c r="A19" s="289"/>
      <c r="D19" s="116" t="s">
        <v>144</v>
      </c>
      <c r="E19" s="203" t="s">
        <v>378</v>
      </c>
      <c r="F19" s="199">
        <v>162</v>
      </c>
      <c r="G19" s="201">
        <v>1015</v>
      </c>
      <c r="H19" s="199">
        <v>93</v>
      </c>
      <c r="I19" s="201">
        <v>159</v>
      </c>
      <c r="J19" s="199">
        <v>69</v>
      </c>
      <c r="K19" s="201">
        <v>856</v>
      </c>
      <c r="L19" s="199" t="s">
        <v>308</v>
      </c>
      <c r="M19" s="201" t="s">
        <v>308</v>
      </c>
      <c r="N19" s="199" t="s">
        <v>308</v>
      </c>
      <c r="O19" s="201" t="s">
        <v>308</v>
      </c>
    </row>
    <row r="20" spans="1:15" ht="20.25" customHeight="1">
      <c r="A20" s="289"/>
      <c r="D20" s="116" t="s">
        <v>145</v>
      </c>
      <c r="E20" s="131" t="s">
        <v>374</v>
      </c>
      <c r="F20" s="199">
        <v>74</v>
      </c>
      <c r="G20" s="201">
        <v>509</v>
      </c>
      <c r="H20" s="199">
        <v>46</v>
      </c>
      <c r="I20" s="201">
        <v>139</v>
      </c>
      <c r="J20" s="199">
        <v>21</v>
      </c>
      <c r="K20" s="201">
        <v>168</v>
      </c>
      <c r="L20" s="199">
        <v>6</v>
      </c>
      <c r="M20" s="201">
        <v>200</v>
      </c>
      <c r="N20" s="199">
        <v>1</v>
      </c>
      <c r="O20" s="201">
        <v>2</v>
      </c>
    </row>
    <row r="21" spans="1:15" ht="20.25" customHeight="1">
      <c r="A21" s="289"/>
      <c r="D21" s="116" t="s">
        <v>146</v>
      </c>
      <c r="E21" s="131" t="s">
        <v>366</v>
      </c>
      <c r="F21" s="199">
        <v>152</v>
      </c>
      <c r="G21" s="201">
        <v>3655</v>
      </c>
      <c r="H21" s="199">
        <v>63</v>
      </c>
      <c r="I21" s="201">
        <v>304</v>
      </c>
      <c r="J21" s="199">
        <v>25</v>
      </c>
      <c r="K21" s="201">
        <v>278</v>
      </c>
      <c r="L21" s="199">
        <v>64</v>
      </c>
      <c r="M21" s="201">
        <v>3073</v>
      </c>
      <c r="N21" s="199" t="s">
        <v>308</v>
      </c>
      <c r="O21" s="201" t="s">
        <v>308</v>
      </c>
    </row>
    <row r="22" spans="1:15" ht="20.25" customHeight="1">
      <c r="A22" s="289"/>
      <c r="D22" s="116" t="s">
        <v>147</v>
      </c>
      <c r="E22" s="131" t="s">
        <v>8</v>
      </c>
      <c r="F22" s="199">
        <v>9</v>
      </c>
      <c r="G22" s="200">
        <v>359</v>
      </c>
      <c r="H22" s="199" t="s">
        <v>308</v>
      </c>
      <c r="I22" s="200" t="s">
        <v>308</v>
      </c>
      <c r="J22" s="199">
        <v>7</v>
      </c>
      <c r="K22" s="200">
        <v>318</v>
      </c>
      <c r="L22" s="199">
        <v>2</v>
      </c>
      <c r="M22" s="200">
        <v>41</v>
      </c>
      <c r="N22" s="199" t="s">
        <v>308</v>
      </c>
      <c r="O22" s="201" t="s">
        <v>308</v>
      </c>
    </row>
    <row r="23" spans="1:15" ht="28.5" customHeight="1">
      <c r="A23" s="289"/>
      <c r="D23" s="115" t="s">
        <v>148</v>
      </c>
      <c r="E23" s="204" t="s">
        <v>216</v>
      </c>
      <c r="F23" s="205">
        <v>114</v>
      </c>
      <c r="G23" s="206">
        <v>949</v>
      </c>
      <c r="H23" s="205">
        <v>24</v>
      </c>
      <c r="I23" s="206">
        <v>46</v>
      </c>
      <c r="J23" s="205">
        <v>70</v>
      </c>
      <c r="K23" s="206">
        <v>791</v>
      </c>
      <c r="L23" s="205">
        <v>17</v>
      </c>
      <c r="M23" s="206">
        <v>86</v>
      </c>
      <c r="N23" s="205">
        <v>3</v>
      </c>
      <c r="O23" s="207">
        <v>26</v>
      </c>
    </row>
    <row r="24" spans="1:15" ht="15" customHeight="1">
      <c r="A24" s="289"/>
      <c r="D24" s="104"/>
      <c r="E24" s="208"/>
      <c r="F24" s="208"/>
      <c r="G24" s="208"/>
      <c r="H24" s="208"/>
      <c r="I24" s="208"/>
      <c r="J24" s="3"/>
      <c r="K24" s="3"/>
      <c r="L24" s="3"/>
      <c r="M24" s="3"/>
      <c r="N24" s="3"/>
      <c r="O24" s="3"/>
    </row>
    <row r="25" spans="5:15" ht="15" customHeight="1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4:15" ht="15" customHeight="1"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4:15" ht="15" customHeight="1"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4:15" ht="15" customHeight="1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4:15" ht="15" customHeight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4:15" ht="15" customHeight="1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4:15" ht="15" customHeight="1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4:15" ht="15" customHeight="1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4:15" ht="15" customHeight="1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4:15" ht="15" customHeight="1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4:15" ht="15" customHeight="1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4:15" ht="15" customHeight="1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4:15" ht="15" customHeight="1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4:15" ht="15" customHeight="1"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4:15" ht="15" customHeight="1"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</sheetData>
  <sheetProtection/>
  <mergeCells count="8">
    <mergeCell ref="N3:O3"/>
    <mergeCell ref="D5:E5"/>
    <mergeCell ref="A1:A24"/>
    <mergeCell ref="D3:E4"/>
    <mergeCell ref="F3:G3"/>
    <mergeCell ref="H3:I3"/>
    <mergeCell ref="J3:K3"/>
    <mergeCell ref="L3:M3"/>
  </mergeCells>
  <printOptions/>
  <pageMargins left="0.3937007874015748" right="0.7874015748031497" top="0.7874015748031497" bottom="0.9055118110236221" header="0.5118110236220472" footer="0.393700787401574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Normal="70" zoomScaleSheetLayoutView="100" workbookViewId="0" topLeftCell="A2">
      <selection activeCell="P23" sqref="P23"/>
    </sheetView>
  </sheetViews>
  <sheetFormatPr defaultColWidth="2.375" defaultRowHeight="15" customHeight="1"/>
  <cols>
    <col min="1" max="1" width="2.375" style="5" customWidth="1"/>
    <col min="2" max="2" width="9.75390625" style="5" customWidth="1"/>
    <col min="3" max="11" width="8.625" style="5" customWidth="1"/>
    <col min="12" max="12" width="0.6171875" style="5" customWidth="1"/>
    <col min="13" max="16384" width="2.375" style="5" customWidth="1"/>
  </cols>
  <sheetData>
    <row r="1" spans="1:11" ht="22.5" customHeight="1">
      <c r="A1" s="97" t="s">
        <v>477</v>
      </c>
      <c r="K1" s="97"/>
    </row>
    <row r="2" spans="2:11" ht="15" customHeight="1">
      <c r="B2" s="3"/>
      <c r="C2" s="3"/>
      <c r="D2" s="3"/>
      <c r="E2" s="3"/>
      <c r="F2" s="3"/>
      <c r="G2" s="3"/>
      <c r="H2" s="3"/>
      <c r="I2" s="3"/>
      <c r="J2" s="3"/>
      <c r="K2" s="3"/>
    </row>
    <row r="3" spans="2:12" ht="15" customHeight="1">
      <c r="B3" s="294" t="s">
        <v>149</v>
      </c>
      <c r="C3" s="128" t="s">
        <v>459</v>
      </c>
      <c r="D3" s="128" t="s">
        <v>185</v>
      </c>
      <c r="E3" s="128" t="s">
        <v>133</v>
      </c>
      <c r="F3" s="128" t="s">
        <v>134</v>
      </c>
      <c r="G3" s="128" t="s">
        <v>135</v>
      </c>
      <c r="H3" s="128" t="s">
        <v>136</v>
      </c>
      <c r="I3" s="128" t="s">
        <v>137</v>
      </c>
      <c r="J3" s="128" t="s">
        <v>138</v>
      </c>
      <c r="K3" s="128" t="s">
        <v>139</v>
      </c>
      <c r="L3" s="212"/>
    </row>
    <row r="4" spans="2:12" ht="53.25" customHeight="1">
      <c r="B4" s="295"/>
      <c r="C4" s="213" t="s">
        <v>3</v>
      </c>
      <c r="D4" s="46" t="s">
        <v>13</v>
      </c>
      <c r="E4" s="46" t="s">
        <v>375</v>
      </c>
      <c r="F4" s="46" t="s">
        <v>4</v>
      </c>
      <c r="G4" s="46" t="s">
        <v>5</v>
      </c>
      <c r="H4" s="214" t="s">
        <v>314</v>
      </c>
      <c r="I4" s="215" t="s">
        <v>197</v>
      </c>
      <c r="J4" s="213" t="s">
        <v>379</v>
      </c>
      <c r="K4" s="213" t="s">
        <v>380</v>
      </c>
      <c r="L4" s="44"/>
    </row>
    <row r="5" spans="2:11" ht="16.5" customHeight="1">
      <c r="B5" s="45" t="s">
        <v>14</v>
      </c>
      <c r="C5" s="209">
        <f>SUM(C6:C21)</f>
        <v>2378</v>
      </c>
      <c r="D5" s="209">
        <f aca="true" t="shared" si="0" ref="D5:K5">SUM(D6:D21)</f>
        <v>2</v>
      </c>
      <c r="E5" s="209" t="s">
        <v>312</v>
      </c>
      <c r="F5" s="209">
        <f t="shared" si="0"/>
        <v>390</v>
      </c>
      <c r="G5" s="209">
        <f t="shared" si="0"/>
        <v>298</v>
      </c>
      <c r="H5" s="209">
        <f t="shared" si="0"/>
        <v>3</v>
      </c>
      <c r="I5" s="209">
        <f t="shared" si="0"/>
        <v>5</v>
      </c>
      <c r="J5" s="209">
        <f t="shared" si="0"/>
        <v>101</v>
      </c>
      <c r="K5" s="209">
        <f t="shared" si="0"/>
        <v>641</v>
      </c>
    </row>
    <row r="6" spans="2:11" ht="16.5" customHeight="1">
      <c r="B6" s="47" t="s">
        <v>22</v>
      </c>
      <c r="C6" s="209" t="s">
        <v>312</v>
      </c>
      <c r="D6" s="209" t="s">
        <v>312</v>
      </c>
      <c r="E6" s="209" t="s">
        <v>312</v>
      </c>
      <c r="F6" s="209" t="s">
        <v>312</v>
      </c>
      <c r="G6" s="209" t="s">
        <v>312</v>
      </c>
      <c r="H6" s="209" t="s">
        <v>312</v>
      </c>
      <c r="I6" s="209" t="s">
        <v>312</v>
      </c>
      <c r="J6" s="209" t="s">
        <v>312</v>
      </c>
      <c r="K6" s="209" t="s">
        <v>312</v>
      </c>
    </row>
    <row r="7" spans="2:11" ht="16.5" customHeight="1">
      <c r="B7" s="45" t="s">
        <v>23</v>
      </c>
      <c r="C7" s="209" t="s">
        <v>312</v>
      </c>
      <c r="D7" s="209" t="s">
        <v>312</v>
      </c>
      <c r="E7" s="209" t="s">
        <v>312</v>
      </c>
      <c r="F7" s="209" t="s">
        <v>312</v>
      </c>
      <c r="G7" s="209" t="s">
        <v>312</v>
      </c>
      <c r="H7" s="209" t="s">
        <v>312</v>
      </c>
      <c r="I7" s="209" t="s">
        <v>312</v>
      </c>
      <c r="J7" s="209" t="s">
        <v>312</v>
      </c>
      <c r="K7" s="209" t="s">
        <v>312</v>
      </c>
    </row>
    <row r="8" spans="2:11" ht="16.5" customHeight="1">
      <c r="B8" s="45" t="s">
        <v>24</v>
      </c>
      <c r="C8" s="209">
        <v>328</v>
      </c>
      <c r="D8" s="209" t="s">
        <v>312</v>
      </c>
      <c r="E8" s="209" t="s">
        <v>312</v>
      </c>
      <c r="F8" s="209">
        <v>60</v>
      </c>
      <c r="G8" s="209">
        <v>15</v>
      </c>
      <c r="H8" s="209" t="s">
        <v>312</v>
      </c>
      <c r="I8" s="209" t="s">
        <v>312</v>
      </c>
      <c r="J8" s="209">
        <v>9</v>
      </c>
      <c r="K8" s="209">
        <v>65</v>
      </c>
    </row>
    <row r="9" spans="2:11" ht="16.5" customHeight="1">
      <c r="B9" s="45" t="s">
        <v>25</v>
      </c>
      <c r="C9" s="209">
        <v>259</v>
      </c>
      <c r="D9" s="209" t="s">
        <v>312</v>
      </c>
      <c r="E9" s="209" t="s">
        <v>312</v>
      </c>
      <c r="F9" s="209">
        <v>28</v>
      </c>
      <c r="G9" s="209">
        <v>9</v>
      </c>
      <c r="H9" s="209" t="s">
        <v>312</v>
      </c>
      <c r="I9" s="209">
        <v>1</v>
      </c>
      <c r="J9" s="209">
        <v>7</v>
      </c>
      <c r="K9" s="209">
        <v>74</v>
      </c>
    </row>
    <row r="10" spans="2:11" ht="16.5" customHeight="1">
      <c r="B10" s="45" t="s">
        <v>26</v>
      </c>
      <c r="C10" s="209">
        <v>311</v>
      </c>
      <c r="D10" s="209" t="s">
        <v>312</v>
      </c>
      <c r="E10" s="209" t="s">
        <v>312</v>
      </c>
      <c r="F10" s="209">
        <v>24</v>
      </c>
      <c r="G10" s="209">
        <v>27</v>
      </c>
      <c r="H10" s="209">
        <v>1</v>
      </c>
      <c r="I10" s="209">
        <v>1</v>
      </c>
      <c r="J10" s="209">
        <v>6</v>
      </c>
      <c r="K10" s="209">
        <v>151</v>
      </c>
    </row>
    <row r="11" spans="2:11" ht="16.5" customHeight="1">
      <c r="B11" s="45" t="s">
        <v>27</v>
      </c>
      <c r="C11" s="209">
        <v>383</v>
      </c>
      <c r="D11" s="209">
        <v>1</v>
      </c>
      <c r="E11" s="209" t="s">
        <v>312</v>
      </c>
      <c r="F11" s="209">
        <v>41</v>
      </c>
      <c r="G11" s="209">
        <v>139</v>
      </c>
      <c r="H11" s="209" t="s">
        <v>312</v>
      </c>
      <c r="I11" s="209" t="s">
        <v>312</v>
      </c>
      <c r="J11" s="209">
        <v>35</v>
      </c>
      <c r="K11" s="209">
        <v>68</v>
      </c>
    </row>
    <row r="12" spans="2:11" ht="16.5" customHeight="1">
      <c r="B12" s="45" t="s">
        <v>28</v>
      </c>
      <c r="C12" s="209">
        <v>197</v>
      </c>
      <c r="D12" s="209" t="s">
        <v>312</v>
      </c>
      <c r="E12" s="209" t="s">
        <v>312</v>
      </c>
      <c r="F12" s="209">
        <v>43</v>
      </c>
      <c r="G12" s="209">
        <v>43</v>
      </c>
      <c r="H12" s="209">
        <v>1</v>
      </c>
      <c r="I12" s="209">
        <v>1</v>
      </c>
      <c r="J12" s="209">
        <v>13</v>
      </c>
      <c r="K12" s="209">
        <v>40</v>
      </c>
    </row>
    <row r="13" spans="2:11" ht="16.5" customHeight="1">
      <c r="B13" s="45" t="s">
        <v>29</v>
      </c>
      <c r="C13" s="209">
        <v>171</v>
      </c>
      <c r="D13" s="209" t="s">
        <v>312</v>
      </c>
      <c r="E13" s="209" t="s">
        <v>312</v>
      </c>
      <c r="F13" s="209">
        <v>39</v>
      </c>
      <c r="G13" s="209">
        <v>14</v>
      </c>
      <c r="H13" s="209" t="s">
        <v>312</v>
      </c>
      <c r="I13" s="209" t="s">
        <v>312</v>
      </c>
      <c r="J13" s="209">
        <v>4</v>
      </c>
      <c r="K13" s="209">
        <v>53</v>
      </c>
    </row>
    <row r="14" spans="2:11" ht="16.5" customHeight="1">
      <c r="B14" s="45" t="s">
        <v>30</v>
      </c>
      <c r="C14" s="209">
        <v>73</v>
      </c>
      <c r="D14" s="209" t="s">
        <v>312</v>
      </c>
      <c r="E14" s="209" t="s">
        <v>312</v>
      </c>
      <c r="F14" s="209">
        <v>19</v>
      </c>
      <c r="G14" s="209">
        <v>7</v>
      </c>
      <c r="H14" s="209" t="s">
        <v>312</v>
      </c>
      <c r="I14" s="209">
        <v>1</v>
      </c>
      <c r="J14" s="209">
        <v>7</v>
      </c>
      <c r="K14" s="209">
        <v>19</v>
      </c>
    </row>
    <row r="15" spans="2:11" ht="16.5" customHeight="1">
      <c r="B15" s="45" t="s">
        <v>31</v>
      </c>
      <c r="C15" s="209">
        <v>69</v>
      </c>
      <c r="D15" s="209" t="s">
        <v>312</v>
      </c>
      <c r="E15" s="209" t="s">
        <v>312</v>
      </c>
      <c r="F15" s="209">
        <v>26</v>
      </c>
      <c r="G15" s="209">
        <v>6</v>
      </c>
      <c r="H15" s="209" t="s">
        <v>312</v>
      </c>
      <c r="I15" s="209" t="s">
        <v>312</v>
      </c>
      <c r="J15" s="209">
        <v>3</v>
      </c>
      <c r="K15" s="209">
        <v>6</v>
      </c>
    </row>
    <row r="16" spans="2:11" ht="16.5" customHeight="1">
      <c r="B16" s="45" t="s">
        <v>32</v>
      </c>
      <c r="C16" s="209">
        <v>105</v>
      </c>
      <c r="D16" s="209" t="s">
        <v>312</v>
      </c>
      <c r="E16" s="209" t="s">
        <v>312</v>
      </c>
      <c r="F16" s="209">
        <v>26</v>
      </c>
      <c r="G16" s="209">
        <v>4</v>
      </c>
      <c r="H16" s="209" t="s">
        <v>312</v>
      </c>
      <c r="I16" s="209" t="s">
        <v>312</v>
      </c>
      <c r="J16" s="209">
        <v>2</v>
      </c>
      <c r="K16" s="209">
        <v>31</v>
      </c>
    </row>
    <row r="17" spans="2:11" ht="16.5" customHeight="1">
      <c r="B17" s="45" t="s">
        <v>33</v>
      </c>
      <c r="C17" s="209">
        <v>157</v>
      </c>
      <c r="D17" s="209">
        <v>1</v>
      </c>
      <c r="E17" s="209" t="s">
        <v>312</v>
      </c>
      <c r="F17" s="209">
        <v>19</v>
      </c>
      <c r="G17" s="209">
        <v>11</v>
      </c>
      <c r="H17" s="209" t="s">
        <v>312</v>
      </c>
      <c r="I17" s="209" t="s">
        <v>312</v>
      </c>
      <c r="J17" s="209">
        <v>1</v>
      </c>
      <c r="K17" s="209">
        <v>43</v>
      </c>
    </row>
    <row r="18" spans="2:11" ht="16.5" customHeight="1">
      <c r="B18" s="45" t="s">
        <v>34</v>
      </c>
      <c r="C18" s="209">
        <v>38</v>
      </c>
      <c r="D18" s="209" t="s">
        <v>312</v>
      </c>
      <c r="E18" s="209" t="s">
        <v>312</v>
      </c>
      <c r="F18" s="209" t="s">
        <v>312</v>
      </c>
      <c r="G18" s="209" t="s">
        <v>312</v>
      </c>
      <c r="H18" s="209">
        <v>1</v>
      </c>
      <c r="I18" s="209" t="s">
        <v>312</v>
      </c>
      <c r="J18" s="209">
        <v>1</v>
      </c>
      <c r="K18" s="209">
        <v>17</v>
      </c>
    </row>
    <row r="19" spans="2:11" ht="16.5" customHeight="1">
      <c r="B19" s="45" t="s">
        <v>35</v>
      </c>
      <c r="C19" s="209">
        <v>103</v>
      </c>
      <c r="D19" s="209" t="s">
        <v>312</v>
      </c>
      <c r="E19" s="209" t="s">
        <v>312</v>
      </c>
      <c r="F19" s="209">
        <v>21</v>
      </c>
      <c r="G19" s="209">
        <v>10</v>
      </c>
      <c r="H19" s="209" t="s">
        <v>312</v>
      </c>
      <c r="I19" s="209">
        <v>1</v>
      </c>
      <c r="J19" s="209">
        <v>3</v>
      </c>
      <c r="K19" s="209">
        <v>25</v>
      </c>
    </row>
    <row r="20" spans="2:11" ht="16.5" customHeight="1">
      <c r="B20" s="45" t="s">
        <v>36</v>
      </c>
      <c r="C20" s="209">
        <v>92</v>
      </c>
      <c r="D20" s="209" t="s">
        <v>312</v>
      </c>
      <c r="E20" s="209" t="s">
        <v>312</v>
      </c>
      <c r="F20" s="209">
        <v>23</v>
      </c>
      <c r="G20" s="209">
        <v>9</v>
      </c>
      <c r="H20" s="209" t="s">
        <v>312</v>
      </c>
      <c r="I20" s="209" t="s">
        <v>312</v>
      </c>
      <c r="J20" s="209">
        <v>3</v>
      </c>
      <c r="K20" s="209">
        <v>22</v>
      </c>
    </row>
    <row r="21" spans="2:12" ht="16.5" customHeight="1">
      <c r="B21" s="46" t="s">
        <v>37</v>
      </c>
      <c r="C21" s="210">
        <v>92</v>
      </c>
      <c r="D21" s="210" t="s">
        <v>312</v>
      </c>
      <c r="E21" s="210" t="s">
        <v>312</v>
      </c>
      <c r="F21" s="210">
        <v>21</v>
      </c>
      <c r="G21" s="210">
        <v>4</v>
      </c>
      <c r="H21" s="210" t="s">
        <v>312</v>
      </c>
      <c r="I21" s="210" t="s">
        <v>312</v>
      </c>
      <c r="J21" s="210">
        <v>7</v>
      </c>
      <c r="K21" s="210">
        <v>27</v>
      </c>
      <c r="L21" s="44"/>
    </row>
    <row r="22" spans="2:11" ht="15" customHeight="1">
      <c r="B22" s="3"/>
      <c r="C22" s="216"/>
      <c r="D22" s="3"/>
      <c r="E22" s="3"/>
      <c r="F22" s="3"/>
      <c r="G22" s="3"/>
      <c r="H22" s="3"/>
      <c r="I22" s="3"/>
      <c r="J22" s="3"/>
      <c r="K22" s="3"/>
    </row>
    <row r="23" ht="22.5" customHeight="1">
      <c r="A23" s="97" t="s">
        <v>478</v>
      </c>
    </row>
    <row r="24" spans="2:11" ht="15" customHeight="1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2" ht="15" customHeight="1">
      <c r="B25" s="294" t="s">
        <v>149</v>
      </c>
      <c r="C25" s="128" t="s">
        <v>184</v>
      </c>
      <c r="D25" s="128" t="s">
        <v>185</v>
      </c>
      <c r="E25" s="128" t="s">
        <v>133</v>
      </c>
      <c r="F25" s="128" t="s">
        <v>134</v>
      </c>
      <c r="G25" s="128" t="s">
        <v>135</v>
      </c>
      <c r="H25" s="128" t="s">
        <v>136</v>
      </c>
      <c r="I25" s="128" t="s">
        <v>137</v>
      </c>
      <c r="J25" s="128" t="s">
        <v>138</v>
      </c>
      <c r="K25" s="128" t="s">
        <v>139</v>
      </c>
      <c r="L25" s="212"/>
    </row>
    <row r="26" spans="2:12" ht="53.25" customHeight="1">
      <c r="B26" s="295"/>
      <c r="C26" s="213" t="s">
        <v>3</v>
      </c>
      <c r="D26" s="46" t="s">
        <v>13</v>
      </c>
      <c r="E26" s="46" t="s">
        <v>375</v>
      </c>
      <c r="F26" s="46" t="s">
        <v>4</v>
      </c>
      <c r="G26" s="46" t="s">
        <v>5</v>
      </c>
      <c r="H26" s="214" t="s">
        <v>314</v>
      </c>
      <c r="I26" s="215" t="s">
        <v>197</v>
      </c>
      <c r="J26" s="213" t="s">
        <v>379</v>
      </c>
      <c r="K26" s="213" t="s">
        <v>380</v>
      </c>
      <c r="L26" s="44"/>
    </row>
    <row r="27" spans="2:11" ht="16.5" customHeight="1">
      <c r="B27" s="45" t="s">
        <v>14</v>
      </c>
      <c r="C27" s="209">
        <f>SUM(C28:C43)</f>
        <v>25388</v>
      </c>
      <c r="D27" s="209">
        <f aca="true" t="shared" si="1" ref="D27:K27">SUM(D28:D43)</f>
        <v>12</v>
      </c>
      <c r="E27" s="209" t="s">
        <v>312</v>
      </c>
      <c r="F27" s="209">
        <f t="shared" si="1"/>
        <v>1867</v>
      </c>
      <c r="G27" s="209">
        <f t="shared" si="1"/>
        <v>5309</v>
      </c>
      <c r="H27" s="209">
        <f t="shared" si="1"/>
        <v>20</v>
      </c>
      <c r="I27" s="209">
        <f t="shared" si="1"/>
        <v>15</v>
      </c>
      <c r="J27" s="209">
        <f t="shared" si="1"/>
        <v>2455</v>
      </c>
      <c r="K27" s="209">
        <f t="shared" si="1"/>
        <v>6013</v>
      </c>
    </row>
    <row r="28" spans="2:11" ht="16.5" customHeight="1">
      <c r="B28" s="47" t="s">
        <v>22</v>
      </c>
      <c r="C28" s="209" t="s">
        <v>312</v>
      </c>
      <c r="D28" s="209" t="s">
        <v>312</v>
      </c>
      <c r="E28" s="209" t="s">
        <v>312</v>
      </c>
      <c r="F28" s="209" t="s">
        <v>312</v>
      </c>
      <c r="G28" s="209" t="s">
        <v>312</v>
      </c>
      <c r="H28" s="209" t="s">
        <v>312</v>
      </c>
      <c r="I28" s="209" t="s">
        <v>312</v>
      </c>
      <c r="J28" s="209" t="s">
        <v>312</v>
      </c>
      <c r="K28" s="209" t="s">
        <v>313</v>
      </c>
    </row>
    <row r="29" spans="2:11" ht="16.5" customHeight="1">
      <c r="B29" s="45" t="s">
        <v>23</v>
      </c>
      <c r="C29" s="209" t="s">
        <v>311</v>
      </c>
      <c r="D29" s="209" t="s">
        <v>312</v>
      </c>
      <c r="E29" s="209" t="s">
        <v>312</v>
      </c>
      <c r="F29" s="209" t="s">
        <v>312</v>
      </c>
      <c r="G29" s="209" t="s">
        <v>312</v>
      </c>
      <c r="H29" s="209" t="s">
        <v>312</v>
      </c>
      <c r="I29" s="209" t="s">
        <v>312</v>
      </c>
      <c r="J29" s="209" t="s">
        <v>312</v>
      </c>
      <c r="K29" s="209" t="s">
        <v>313</v>
      </c>
    </row>
    <row r="30" spans="2:11" ht="16.5" customHeight="1">
      <c r="B30" s="45" t="s">
        <v>24</v>
      </c>
      <c r="C30" s="209">
        <v>2024</v>
      </c>
      <c r="D30" s="209" t="s">
        <v>311</v>
      </c>
      <c r="E30" s="209" t="s">
        <v>311</v>
      </c>
      <c r="F30" s="209">
        <v>269</v>
      </c>
      <c r="G30" s="209">
        <v>32</v>
      </c>
      <c r="H30" s="209" t="s">
        <v>311</v>
      </c>
      <c r="I30" s="209" t="s">
        <v>311</v>
      </c>
      <c r="J30" s="209">
        <v>80</v>
      </c>
      <c r="K30" s="209">
        <v>510</v>
      </c>
    </row>
    <row r="31" spans="2:11" ht="16.5" customHeight="1">
      <c r="B31" s="45" t="s">
        <v>25</v>
      </c>
      <c r="C31" s="209">
        <v>2757</v>
      </c>
      <c r="D31" s="209" t="s">
        <v>311</v>
      </c>
      <c r="E31" s="209" t="s">
        <v>311</v>
      </c>
      <c r="F31" s="209">
        <v>116</v>
      </c>
      <c r="G31" s="209">
        <v>49</v>
      </c>
      <c r="H31" s="209" t="s">
        <v>311</v>
      </c>
      <c r="I31" s="209">
        <v>3</v>
      </c>
      <c r="J31" s="209">
        <v>117</v>
      </c>
      <c r="K31" s="209">
        <v>531</v>
      </c>
    </row>
    <row r="32" spans="2:11" ht="16.5" customHeight="1">
      <c r="B32" s="45" t="s">
        <v>26</v>
      </c>
      <c r="C32" s="209">
        <v>5343</v>
      </c>
      <c r="D32" s="209" t="s">
        <v>311</v>
      </c>
      <c r="E32" s="209" t="s">
        <v>311</v>
      </c>
      <c r="F32" s="209">
        <v>199</v>
      </c>
      <c r="G32" s="209">
        <v>1081</v>
      </c>
      <c r="H32" s="209">
        <v>2</v>
      </c>
      <c r="I32" s="209">
        <v>1</v>
      </c>
      <c r="J32" s="209">
        <v>126</v>
      </c>
      <c r="K32" s="209">
        <v>1993</v>
      </c>
    </row>
    <row r="33" spans="2:11" ht="16.5" customHeight="1">
      <c r="B33" s="45" t="s">
        <v>27</v>
      </c>
      <c r="C33" s="209">
        <v>6923</v>
      </c>
      <c r="D33" s="209">
        <v>6</v>
      </c>
      <c r="E33" s="209" t="s">
        <v>311</v>
      </c>
      <c r="F33" s="209">
        <v>178</v>
      </c>
      <c r="G33" s="209">
        <v>3201</v>
      </c>
      <c r="H33" s="209" t="s">
        <v>311</v>
      </c>
      <c r="I33" s="209" t="s">
        <v>311</v>
      </c>
      <c r="J33" s="209">
        <v>1167</v>
      </c>
      <c r="K33" s="209">
        <v>894</v>
      </c>
    </row>
    <row r="34" spans="2:11" ht="16.5" customHeight="1">
      <c r="B34" s="45" t="s">
        <v>28</v>
      </c>
      <c r="C34" s="209">
        <v>1702</v>
      </c>
      <c r="D34" s="209" t="s">
        <v>311</v>
      </c>
      <c r="E34" s="209" t="s">
        <v>311</v>
      </c>
      <c r="F34" s="209">
        <v>169</v>
      </c>
      <c r="G34" s="209">
        <v>414</v>
      </c>
      <c r="H34" s="209">
        <v>9</v>
      </c>
      <c r="I34" s="209">
        <v>2</v>
      </c>
      <c r="J34" s="209">
        <v>463</v>
      </c>
      <c r="K34" s="209">
        <v>295</v>
      </c>
    </row>
    <row r="35" spans="2:11" ht="16.5" customHeight="1">
      <c r="B35" s="45" t="s">
        <v>29</v>
      </c>
      <c r="C35" s="209">
        <v>1380</v>
      </c>
      <c r="D35" s="209" t="s">
        <v>311</v>
      </c>
      <c r="E35" s="209" t="s">
        <v>311</v>
      </c>
      <c r="F35" s="209">
        <v>141</v>
      </c>
      <c r="G35" s="209">
        <v>250</v>
      </c>
      <c r="H35" s="209" t="s">
        <v>311</v>
      </c>
      <c r="I35" s="209" t="s">
        <v>311</v>
      </c>
      <c r="J35" s="209">
        <v>32</v>
      </c>
      <c r="K35" s="209">
        <v>440</v>
      </c>
    </row>
    <row r="36" spans="2:11" ht="16.5" customHeight="1">
      <c r="B36" s="45" t="s">
        <v>30</v>
      </c>
      <c r="C36" s="209">
        <v>610</v>
      </c>
      <c r="D36" s="209" t="s">
        <v>311</v>
      </c>
      <c r="E36" s="209" t="s">
        <v>311</v>
      </c>
      <c r="F36" s="209">
        <v>104</v>
      </c>
      <c r="G36" s="209">
        <v>47</v>
      </c>
      <c r="H36" s="209" t="s">
        <v>311</v>
      </c>
      <c r="I36" s="209">
        <v>2</v>
      </c>
      <c r="J36" s="209">
        <v>120</v>
      </c>
      <c r="K36" s="209">
        <v>142</v>
      </c>
    </row>
    <row r="37" spans="2:11" ht="16.5" customHeight="1">
      <c r="B37" s="45" t="s">
        <v>31</v>
      </c>
      <c r="C37" s="209">
        <v>435</v>
      </c>
      <c r="D37" s="209" t="s">
        <v>311</v>
      </c>
      <c r="E37" s="209" t="s">
        <v>311</v>
      </c>
      <c r="F37" s="209">
        <v>119</v>
      </c>
      <c r="G37" s="209">
        <v>36</v>
      </c>
      <c r="H37" s="209" t="s">
        <v>311</v>
      </c>
      <c r="I37" s="209" t="s">
        <v>311</v>
      </c>
      <c r="J37" s="209">
        <v>23</v>
      </c>
      <c r="K37" s="209">
        <v>67</v>
      </c>
    </row>
    <row r="38" spans="2:11" ht="16.5" customHeight="1">
      <c r="B38" s="45" t="s">
        <v>32</v>
      </c>
      <c r="C38" s="209">
        <v>746</v>
      </c>
      <c r="D38" s="209" t="s">
        <v>311</v>
      </c>
      <c r="E38" s="209" t="s">
        <v>311</v>
      </c>
      <c r="F38" s="209">
        <v>107</v>
      </c>
      <c r="G38" s="209">
        <v>15</v>
      </c>
      <c r="H38" s="209" t="s">
        <v>311</v>
      </c>
      <c r="I38" s="209" t="s">
        <v>311</v>
      </c>
      <c r="J38" s="209">
        <v>11</v>
      </c>
      <c r="K38" s="209">
        <v>329</v>
      </c>
    </row>
    <row r="39" spans="2:11" ht="16.5" customHeight="1">
      <c r="B39" s="45" t="s">
        <v>33</v>
      </c>
      <c r="C39" s="209">
        <v>1156</v>
      </c>
      <c r="D39" s="209">
        <v>6</v>
      </c>
      <c r="E39" s="209" t="s">
        <v>311</v>
      </c>
      <c r="F39" s="209">
        <v>96</v>
      </c>
      <c r="G39" s="209">
        <v>34</v>
      </c>
      <c r="H39" s="209" t="s">
        <v>311</v>
      </c>
      <c r="I39" s="209" t="s">
        <v>311</v>
      </c>
      <c r="J39" s="209">
        <v>31</v>
      </c>
      <c r="K39" s="209">
        <v>244</v>
      </c>
    </row>
    <row r="40" spans="2:11" ht="16.5" customHeight="1">
      <c r="B40" s="45" t="s">
        <v>34</v>
      </c>
      <c r="C40" s="209">
        <v>322</v>
      </c>
      <c r="D40" s="209" t="s">
        <v>311</v>
      </c>
      <c r="E40" s="209" t="s">
        <v>311</v>
      </c>
      <c r="F40" s="209" t="s">
        <v>311</v>
      </c>
      <c r="G40" s="209" t="s">
        <v>311</v>
      </c>
      <c r="H40" s="209">
        <v>9</v>
      </c>
      <c r="I40" s="209" t="s">
        <v>311</v>
      </c>
      <c r="J40" s="209">
        <v>1</v>
      </c>
      <c r="K40" s="209">
        <v>63</v>
      </c>
    </row>
    <row r="41" spans="2:11" ht="16.5" customHeight="1">
      <c r="B41" s="45" t="s">
        <v>35</v>
      </c>
      <c r="C41" s="209">
        <v>718</v>
      </c>
      <c r="D41" s="209" t="s">
        <v>311</v>
      </c>
      <c r="E41" s="209" t="s">
        <v>311</v>
      </c>
      <c r="F41" s="209">
        <v>129</v>
      </c>
      <c r="G41" s="209">
        <v>52</v>
      </c>
      <c r="H41" s="209" t="s">
        <v>311</v>
      </c>
      <c r="I41" s="209">
        <v>7</v>
      </c>
      <c r="J41" s="209">
        <v>49</v>
      </c>
      <c r="K41" s="209">
        <v>182</v>
      </c>
    </row>
    <row r="42" spans="2:11" ht="16.5" customHeight="1">
      <c r="B42" s="45" t="s">
        <v>36</v>
      </c>
      <c r="C42" s="209">
        <v>500</v>
      </c>
      <c r="D42" s="209" t="s">
        <v>311</v>
      </c>
      <c r="E42" s="209" t="s">
        <v>311</v>
      </c>
      <c r="F42" s="209">
        <v>98</v>
      </c>
      <c r="G42" s="209">
        <v>53</v>
      </c>
      <c r="H42" s="209" t="s">
        <v>311</v>
      </c>
      <c r="I42" s="209" t="s">
        <v>311</v>
      </c>
      <c r="J42" s="209">
        <v>36</v>
      </c>
      <c r="K42" s="209">
        <v>141</v>
      </c>
    </row>
    <row r="43" spans="2:12" ht="16.5" customHeight="1">
      <c r="B43" s="46" t="s">
        <v>37</v>
      </c>
      <c r="C43" s="211">
        <v>772</v>
      </c>
      <c r="D43" s="210" t="s">
        <v>311</v>
      </c>
      <c r="E43" s="210" t="s">
        <v>311</v>
      </c>
      <c r="F43" s="210">
        <v>142</v>
      </c>
      <c r="G43" s="210">
        <v>45</v>
      </c>
      <c r="H43" s="210" t="s">
        <v>311</v>
      </c>
      <c r="I43" s="210" t="s">
        <v>311</v>
      </c>
      <c r="J43" s="210">
        <v>199</v>
      </c>
      <c r="K43" s="210">
        <v>182</v>
      </c>
      <c r="L43" s="44"/>
    </row>
    <row r="44" ht="15" customHeight="1">
      <c r="C44" s="217"/>
    </row>
  </sheetData>
  <sheetProtection/>
  <mergeCells count="2">
    <mergeCell ref="B3:B4"/>
    <mergeCell ref="B25:B26"/>
  </mergeCells>
  <printOptions/>
  <pageMargins left="0.7874015748031497" right="0.5118110236220472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3"/>
  <sheetViews>
    <sheetView view="pageBreakPreview" zoomScaleNormal="70" zoomScaleSheetLayoutView="100" zoomScalePageLayoutView="0" workbookViewId="0" topLeftCell="A28">
      <selection activeCell="B1" sqref="B1"/>
    </sheetView>
  </sheetViews>
  <sheetFormatPr defaultColWidth="2.375" defaultRowHeight="15" customHeight="1"/>
  <cols>
    <col min="1" max="1" width="1.37890625" style="5" customWidth="1"/>
    <col min="2" max="10" width="9.00390625" style="5" customWidth="1"/>
    <col min="11" max="16384" width="2.375" style="5" customWidth="1"/>
  </cols>
  <sheetData>
    <row r="1" ht="22.5" customHeight="1"/>
    <row r="2" spans="2:12" ht="15" customHeight="1">
      <c r="B2" s="3"/>
      <c r="C2" s="3"/>
      <c r="D2" s="3"/>
      <c r="E2" s="3"/>
      <c r="F2" s="3"/>
      <c r="G2" s="3"/>
      <c r="H2" s="3"/>
      <c r="I2" s="3"/>
      <c r="J2" s="98" t="s">
        <v>445</v>
      </c>
      <c r="L2" s="222"/>
    </row>
    <row r="3" spans="1:12" ht="15" customHeight="1">
      <c r="A3" s="223"/>
      <c r="B3" s="121" t="s">
        <v>140</v>
      </c>
      <c r="C3" s="128" t="s">
        <v>141</v>
      </c>
      <c r="D3" s="119" t="s">
        <v>142</v>
      </c>
      <c r="E3" s="128" t="s">
        <v>143</v>
      </c>
      <c r="F3" s="128" t="s">
        <v>144</v>
      </c>
      <c r="G3" s="128" t="s">
        <v>145</v>
      </c>
      <c r="H3" s="128" t="s">
        <v>146</v>
      </c>
      <c r="I3" s="128" t="s">
        <v>147</v>
      </c>
      <c r="J3" s="128" t="s">
        <v>148</v>
      </c>
      <c r="K3" s="224"/>
      <c r="L3" s="224"/>
    </row>
    <row r="4" spans="1:12" ht="53.25" customHeight="1">
      <c r="A4" s="49"/>
      <c r="B4" s="225" t="s">
        <v>381</v>
      </c>
      <c r="C4" s="226" t="s">
        <v>382</v>
      </c>
      <c r="D4" s="227" t="s">
        <v>383</v>
      </c>
      <c r="E4" s="213" t="s">
        <v>444</v>
      </c>
      <c r="F4" s="228" t="s">
        <v>384</v>
      </c>
      <c r="G4" s="229" t="s">
        <v>385</v>
      </c>
      <c r="H4" s="227" t="s">
        <v>366</v>
      </c>
      <c r="I4" s="228" t="s">
        <v>364</v>
      </c>
      <c r="J4" s="230" t="s">
        <v>363</v>
      </c>
      <c r="K4" s="231"/>
      <c r="L4" s="231"/>
    </row>
    <row r="5" spans="1:12" ht="16.5" customHeight="1">
      <c r="A5" s="48"/>
      <c r="B5" s="218">
        <f>SUM(B6:B21)</f>
        <v>14</v>
      </c>
      <c r="C5" s="218">
        <f aca="true" t="shared" si="0" ref="C5:J5">SUM(C6:C21)</f>
        <v>107</v>
      </c>
      <c r="D5" s="218">
        <f t="shared" si="0"/>
        <v>62</v>
      </c>
      <c r="E5" s="218">
        <f t="shared" si="0"/>
        <v>244</v>
      </c>
      <c r="F5" s="218">
        <f t="shared" si="0"/>
        <v>162</v>
      </c>
      <c r="G5" s="218">
        <f t="shared" si="0"/>
        <v>74</v>
      </c>
      <c r="H5" s="218">
        <f t="shared" si="0"/>
        <v>152</v>
      </c>
      <c r="I5" s="218">
        <f t="shared" si="0"/>
        <v>9</v>
      </c>
      <c r="J5" s="218">
        <f t="shared" si="0"/>
        <v>114</v>
      </c>
      <c r="K5" s="224"/>
      <c r="L5" s="224"/>
    </row>
    <row r="6" spans="1:12" ht="16.5" customHeight="1">
      <c r="A6" s="48"/>
      <c r="B6" s="219" t="s">
        <v>312</v>
      </c>
      <c r="C6" s="220" t="s">
        <v>312</v>
      </c>
      <c r="D6" s="220" t="s">
        <v>312</v>
      </c>
      <c r="E6" s="220" t="s">
        <v>312</v>
      </c>
      <c r="F6" s="220" t="s">
        <v>312</v>
      </c>
      <c r="G6" s="220" t="s">
        <v>312</v>
      </c>
      <c r="H6" s="220" t="s">
        <v>312</v>
      </c>
      <c r="I6" s="220" t="s">
        <v>312</v>
      </c>
      <c r="J6" s="209" t="s">
        <v>312</v>
      </c>
      <c r="K6" s="7"/>
      <c r="L6" s="7"/>
    </row>
    <row r="7" spans="1:12" ht="16.5" customHeight="1">
      <c r="A7" s="48"/>
      <c r="B7" s="219" t="s">
        <v>312</v>
      </c>
      <c r="C7" s="220" t="s">
        <v>312</v>
      </c>
      <c r="D7" s="220" t="s">
        <v>312</v>
      </c>
      <c r="E7" s="220" t="s">
        <v>312</v>
      </c>
      <c r="F7" s="220" t="s">
        <v>312</v>
      </c>
      <c r="G7" s="220" t="s">
        <v>312</v>
      </c>
      <c r="H7" s="220" t="s">
        <v>312</v>
      </c>
      <c r="I7" s="220" t="s">
        <v>312</v>
      </c>
      <c r="J7" s="209" t="s">
        <v>312</v>
      </c>
      <c r="K7" s="7"/>
      <c r="L7" s="7"/>
    </row>
    <row r="8" spans="1:12" ht="16.5" customHeight="1">
      <c r="A8" s="48"/>
      <c r="B8" s="218">
        <v>1</v>
      </c>
      <c r="C8" s="209">
        <v>9</v>
      </c>
      <c r="D8" s="220">
        <v>15</v>
      </c>
      <c r="E8" s="209">
        <v>45</v>
      </c>
      <c r="F8" s="209">
        <v>35</v>
      </c>
      <c r="G8" s="209">
        <v>22</v>
      </c>
      <c r="H8" s="209">
        <v>30</v>
      </c>
      <c r="I8" s="209">
        <v>2</v>
      </c>
      <c r="J8" s="209">
        <v>20</v>
      </c>
      <c r="K8" s="7"/>
      <c r="L8" s="7"/>
    </row>
    <row r="9" spans="1:12" ht="16.5" customHeight="1">
      <c r="A9" s="48"/>
      <c r="B9" s="218">
        <v>3</v>
      </c>
      <c r="C9" s="209">
        <v>6</v>
      </c>
      <c r="D9" s="220">
        <v>10</v>
      </c>
      <c r="E9" s="209">
        <v>50</v>
      </c>
      <c r="F9" s="209">
        <v>28</v>
      </c>
      <c r="G9" s="209">
        <v>10</v>
      </c>
      <c r="H9" s="209">
        <v>24</v>
      </c>
      <c r="I9" s="209">
        <v>2</v>
      </c>
      <c r="J9" s="209">
        <v>7</v>
      </c>
      <c r="K9" s="7"/>
      <c r="L9" s="7"/>
    </row>
    <row r="10" spans="1:12" ht="16.5" customHeight="1">
      <c r="A10" s="48"/>
      <c r="B10" s="218">
        <v>4</v>
      </c>
      <c r="C10" s="209">
        <v>6</v>
      </c>
      <c r="D10" s="220">
        <v>6</v>
      </c>
      <c r="E10" s="209">
        <v>41</v>
      </c>
      <c r="F10" s="209">
        <v>18</v>
      </c>
      <c r="G10" s="209">
        <v>5</v>
      </c>
      <c r="H10" s="220">
        <v>13</v>
      </c>
      <c r="I10" s="220" t="s">
        <v>312</v>
      </c>
      <c r="J10" s="209">
        <v>8</v>
      </c>
      <c r="K10" s="7"/>
      <c r="L10" s="7"/>
    </row>
    <row r="11" spans="1:12" ht="16.5" customHeight="1">
      <c r="A11" s="48"/>
      <c r="B11" s="218" t="s">
        <v>311</v>
      </c>
      <c r="C11" s="209">
        <v>16</v>
      </c>
      <c r="D11" s="220">
        <v>6</v>
      </c>
      <c r="E11" s="209">
        <v>19</v>
      </c>
      <c r="F11" s="209">
        <v>16</v>
      </c>
      <c r="G11" s="209">
        <v>4</v>
      </c>
      <c r="H11" s="220">
        <v>12</v>
      </c>
      <c r="I11" s="220" t="s">
        <v>312</v>
      </c>
      <c r="J11" s="209">
        <v>26</v>
      </c>
      <c r="K11" s="224"/>
      <c r="L11" s="224"/>
    </row>
    <row r="12" spans="1:12" ht="16.5" customHeight="1">
      <c r="A12" s="48"/>
      <c r="B12" s="218">
        <v>1</v>
      </c>
      <c r="C12" s="209">
        <v>7</v>
      </c>
      <c r="D12" s="220">
        <v>1</v>
      </c>
      <c r="E12" s="209">
        <v>11</v>
      </c>
      <c r="F12" s="209">
        <v>12</v>
      </c>
      <c r="G12" s="209">
        <v>4</v>
      </c>
      <c r="H12" s="220">
        <v>9</v>
      </c>
      <c r="I12" s="220" t="s">
        <v>312</v>
      </c>
      <c r="J12" s="209">
        <v>11</v>
      </c>
      <c r="K12" s="224"/>
      <c r="L12" s="224"/>
    </row>
    <row r="13" spans="1:12" ht="16.5" customHeight="1">
      <c r="A13" s="48"/>
      <c r="B13" s="219" t="s">
        <v>312</v>
      </c>
      <c r="C13" s="220">
        <v>6</v>
      </c>
      <c r="D13" s="220">
        <v>4</v>
      </c>
      <c r="E13" s="209">
        <v>21</v>
      </c>
      <c r="F13" s="209">
        <v>7</v>
      </c>
      <c r="G13" s="209">
        <v>7</v>
      </c>
      <c r="H13" s="209">
        <v>13</v>
      </c>
      <c r="I13" s="209">
        <v>1</v>
      </c>
      <c r="J13" s="209">
        <v>2</v>
      </c>
      <c r="K13" s="224"/>
      <c r="L13" s="224"/>
    </row>
    <row r="14" spans="1:12" ht="16.5" customHeight="1">
      <c r="A14" s="48"/>
      <c r="B14" s="219" t="s">
        <v>312</v>
      </c>
      <c r="C14" s="220">
        <v>3</v>
      </c>
      <c r="D14" s="220" t="s">
        <v>312</v>
      </c>
      <c r="E14" s="209">
        <v>3</v>
      </c>
      <c r="F14" s="209">
        <v>5</v>
      </c>
      <c r="G14" s="209">
        <v>1</v>
      </c>
      <c r="H14" s="220">
        <v>5</v>
      </c>
      <c r="I14" s="220" t="s">
        <v>312</v>
      </c>
      <c r="J14" s="209">
        <v>3</v>
      </c>
      <c r="K14" s="224"/>
      <c r="L14" s="224"/>
    </row>
    <row r="15" spans="1:12" ht="16.5" customHeight="1">
      <c r="A15" s="48"/>
      <c r="B15" s="219" t="s">
        <v>312</v>
      </c>
      <c r="C15" s="209">
        <v>3</v>
      </c>
      <c r="D15" s="220">
        <v>2</v>
      </c>
      <c r="E15" s="209">
        <v>5</v>
      </c>
      <c r="F15" s="209">
        <v>4</v>
      </c>
      <c r="G15" s="209">
        <v>3</v>
      </c>
      <c r="H15" s="220">
        <v>6</v>
      </c>
      <c r="I15" s="220" t="s">
        <v>312</v>
      </c>
      <c r="J15" s="209">
        <v>5</v>
      </c>
      <c r="K15" s="224"/>
      <c r="L15" s="224"/>
    </row>
    <row r="16" spans="1:12" ht="16.5" customHeight="1">
      <c r="A16" s="48"/>
      <c r="B16" s="219" t="s">
        <v>312</v>
      </c>
      <c r="C16" s="209">
        <v>13</v>
      </c>
      <c r="D16" s="220">
        <v>5</v>
      </c>
      <c r="E16" s="209">
        <v>6</v>
      </c>
      <c r="F16" s="209">
        <v>2</v>
      </c>
      <c r="G16" s="209">
        <v>6</v>
      </c>
      <c r="H16" s="220">
        <v>7</v>
      </c>
      <c r="I16" s="220" t="s">
        <v>312</v>
      </c>
      <c r="J16" s="209">
        <v>3</v>
      </c>
      <c r="K16" s="224"/>
      <c r="L16" s="224"/>
    </row>
    <row r="17" spans="1:12" ht="16.5" customHeight="1">
      <c r="A17" s="48"/>
      <c r="B17" s="218">
        <v>2</v>
      </c>
      <c r="C17" s="209">
        <v>15</v>
      </c>
      <c r="D17" s="220">
        <v>4</v>
      </c>
      <c r="E17" s="209">
        <v>19</v>
      </c>
      <c r="F17" s="209">
        <v>15</v>
      </c>
      <c r="G17" s="209">
        <v>5</v>
      </c>
      <c r="H17" s="209">
        <v>9</v>
      </c>
      <c r="I17" s="209">
        <v>2</v>
      </c>
      <c r="J17" s="209">
        <v>11</v>
      </c>
      <c r="K17" s="224"/>
      <c r="L17" s="224"/>
    </row>
    <row r="18" spans="1:12" ht="16.5" customHeight="1">
      <c r="A18" s="48"/>
      <c r="B18" s="218" t="s">
        <v>312</v>
      </c>
      <c r="C18" s="209" t="s">
        <v>312</v>
      </c>
      <c r="D18" s="209" t="s">
        <v>312</v>
      </c>
      <c r="E18" s="209">
        <v>2</v>
      </c>
      <c r="F18" s="209">
        <v>3</v>
      </c>
      <c r="G18" s="209">
        <v>1</v>
      </c>
      <c r="H18" s="209">
        <v>11</v>
      </c>
      <c r="I18" s="209">
        <v>1</v>
      </c>
      <c r="J18" s="209">
        <v>1</v>
      </c>
      <c r="K18" s="224"/>
      <c r="L18" s="224"/>
    </row>
    <row r="19" spans="1:12" ht="16.5" customHeight="1">
      <c r="A19" s="48"/>
      <c r="B19" s="218">
        <v>2</v>
      </c>
      <c r="C19" s="209">
        <v>12</v>
      </c>
      <c r="D19" s="220">
        <v>2</v>
      </c>
      <c r="E19" s="209">
        <v>6</v>
      </c>
      <c r="F19" s="209">
        <v>7</v>
      </c>
      <c r="G19" s="209">
        <v>3</v>
      </c>
      <c r="H19" s="220">
        <v>6</v>
      </c>
      <c r="I19" s="220" t="s">
        <v>312</v>
      </c>
      <c r="J19" s="209">
        <v>5</v>
      </c>
      <c r="K19" s="224"/>
      <c r="L19" s="224"/>
    </row>
    <row r="20" spans="1:12" ht="16.5" customHeight="1">
      <c r="A20" s="48"/>
      <c r="B20" s="218">
        <v>1</v>
      </c>
      <c r="C20" s="209">
        <v>8</v>
      </c>
      <c r="D20" s="220">
        <v>3</v>
      </c>
      <c r="E20" s="209">
        <v>6</v>
      </c>
      <c r="F20" s="209">
        <v>7</v>
      </c>
      <c r="G20" s="209">
        <v>1</v>
      </c>
      <c r="H20" s="220">
        <v>3</v>
      </c>
      <c r="I20" s="220" t="s">
        <v>312</v>
      </c>
      <c r="J20" s="209">
        <v>6</v>
      </c>
      <c r="K20" s="224"/>
      <c r="L20" s="224"/>
    </row>
    <row r="21" spans="1:12" ht="16.5" customHeight="1">
      <c r="A21" s="49"/>
      <c r="B21" s="221" t="s">
        <v>312</v>
      </c>
      <c r="C21" s="210">
        <v>3</v>
      </c>
      <c r="D21" s="211">
        <v>4</v>
      </c>
      <c r="E21" s="210">
        <v>10</v>
      </c>
      <c r="F21" s="210">
        <v>3</v>
      </c>
      <c r="G21" s="210">
        <v>2</v>
      </c>
      <c r="H21" s="210">
        <v>4</v>
      </c>
      <c r="I21" s="210">
        <v>1</v>
      </c>
      <c r="J21" s="210">
        <v>6</v>
      </c>
      <c r="K21" s="224"/>
      <c r="L21" s="224"/>
    </row>
    <row r="22" spans="2:10" ht="15" customHeight="1">
      <c r="B22" s="3"/>
      <c r="C22" s="3"/>
      <c r="D22" s="3"/>
      <c r="E22" s="3"/>
      <c r="F22" s="3"/>
      <c r="G22" s="3"/>
      <c r="H22" s="3"/>
      <c r="I22" s="3"/>
      <c r="J22" s="3"/>
    </row>
    <row r="23" ht="22.5" customHeight="1"/>
    <row r="24" spans="2:12" ht="15" customHeight="1">
      <c r="B24" s="3"/>
      <c r="C24" s="3"/>
      <c r="D24" s="3"/>
      <c r="E24" s="3"/>
      <c r="F24" s="3"/>
      <c r="G24" s="3"/>
      <c r="H24" s="232"/>
      <c r="I24" s="232"/>
      <c r="J24" s="98" t="s">
        <v>473</v>
      </c>
      <c r="K24" s="232"/>
      <c r="L24" s="232"/>
    </row>
    <row r="25" spans="1:12" ht="15" customHeight="1">
      <c r="A25" s="223"/>
      <c r="B25" s="121" t="s">
        <v>140</v>
      </c>
      <c r="C25" s="128" t="s">
        <v>141</v>
      </c>
      <c r="D25" s="119" t="s">
        <v>142</v>
      </c>
      <c r="E25" s="128" t="s">
        <v>143</v>
      </c>
      <c r="F25" s="128" t="s">
        <v>144</v>
      </c>
      <c r="G25" s="128" t="s">
        <v>145</v>
      </c>
      <c r="H25" s="128" t="s">
        <v>146</v>
      </c>
      <c r="I25" s="128" t="s">
        <v>147</v>
      </c>
      <c r="J25" s="128" t="s">
        <v>148</v>
      </c>
      <c r="K25" s="224"/>
      <c r="L25" s="224"/>
    </row>
    <row r="26" spans="1:12" ht="53.25" customHeight="1">
      <c r="A26" s="49"/>
      <c r="B26" s="225" t="s">
        <v>381</v>
      </c>
      <c r="C26" s="226" t="s">
        <v>382</v>
      </c>
      <c r="D26" s="227" t="s">
        <v>383</v>
      </c>
      <c r="E26" s="213" t="s">
        <v>444</v>
      </c>
      <c r="F26" s="228" t="s">
        <v>384</v>
      </c>
      <c r="G26" s="229" t="s">
        <v>385</v>
      </c>
      <c r="H26" s="227" t="s">
        <v>366</v>
      </c>
      <c r="I26" s="228" t="s">
        <v>364</v>
      </c>
      <c r="J26" s="230" t="s">
        <v>363</v>
      </c>
      <c r="K26" s="231"/>
      <c r="L26" s="231"/>
    </row>
    <row r="27" spans="1:12" ht="16.5" customHeight="1">
      <c r="A27" s="48"/>
      <c r="B27" s="218">
        <f>SUM(B28:B43)</f>
        <v>227</v>
      </c>
      <c r="C27" s="218">
        <f aca="true" t="shared" si="1" ref="C27:J27">SUM(C28:C43)</f>
        <v>421</v>
      </c>
      <c r="D27" s="218">
        <f t="shared" si="1"/>
        <v>223</v>
      </c>
      <c r="E27" s="218">
        <f t="shared" si="1"/>
        <v>2339</v>
      </c>
      <c r="F27" s="218">
        <f t="shared" si="1"/>
        <v>1015</v>
      </c>
      <c r="G27" s="218">
        <f t="shared" si="1"/>
        <v>509</v>
      </c>
      <c r="H27" s="218">
        <f t="shared" si="1"/>
        <v>3655</v>
      </c>
      <c r="I27" s="218">
        <f t="shared" si="1"/>
        <v>359</v>
      </c>
      <c r="J27" s="218">
        <f t="shared" si="1"/>
        <v>949</v>
      </c>
      <c r="K27" s="224"/>
      <c r="L27" s="224"/>
    </row>
    <row r="28" spans="1:12" ht="16.5" customHeight="1">
      <c r="A28" s="48"/>
      <c r="B28" s="219" t="s">
        <v>313</v>
      </c>
      <c r="C28" s="220" t="s">
        <v>313</v>
      </c>
      <c r="D28" s="220" t="s">
        <v>313</v>
      </c>
      <c r="E28" s="220" t="s">
        <v>313</v>
      </c>
      <c r="F28" s="220" t="s">
        <v>313</v>
      </c>
      <c r="G28" s="220" t="s">
        <v>313</v>
      </c>
      <c r="H28" s="220" t="s">
        <v>313</v>
      </c>
      <c r="I28" s="220" t="s">
        <v>313</v>
      </c>
      <c r="J28" s="209" t="s">
        <v>313</v>
      </c>
      <c r="K28" s="7"/>
      <c r="L28" s="7"/>
    </row>
    <row r="29" spans="1:12" ht="16.5" customHeight="1">
      <c r="A29" s="48"/>
      <c r="B29" s="219" t="s">
        <v>313</v>
      </c>
      <c r="C29" s="220" t="s">
        <v>313</v>
      </c>
      <c r="D29" s="220" t="s">
        <v>313</v>
      </c>
      <c r="E29" s="220" t="s">
        <v>313</v>
      </c>
      <c r="F29" s="220" t="s">
        <v>313</v>
      </c>
      <c r="G29" s="220" t="s">
        <v>313</v>
      </c>
      <c r="H29" s="220" t="s">
        <v>313</v>
      </c>
      <c r="I29" s="220" t="s">
        <v>313</v>
      </c>
      <c r="J29" s="209" t="s">
        <v>313</v>
      </c>
      <c r="K29" s="7"/>
      <c r="L29" s="7"/>
    </row>
    <row r="30" spans="1:12" ht="16.5" customHeight="1">
      <c r="A30" s="48"/>
      <c r="B30" s="218">
        <v>25</v>
      </c>
      <c r="C30" s="209">
        <v>36</v>
      </c>
      <c r="D30" s="220">
        <v>35</v>
      </c>
      <c r="E30" s="209">
        <v>158</v>
      </c>
      <c r="F30" s="209">
        <v>113</v>
      </c>
      <c r="G30" s="209">
        <v>278</v>
      </c>
      <c r="H30" s="209">
        <v>400</v>
      </c>
      <c r="I30" s="209">
        <v>9</v>
      </c>
      <c r="J30" s="209">
        <v>79</v>
      </c>
      <c r="K30" s="224"/>
      <c r="L30" s="224"/>
    </row>
    <row r="31" spans="1:12" ht="16.5" customHeight="1">
      <c r="A31" s="48"/>
      <c r="B31" s="218">
        <v>37</v>
      </c>
      <c r="C31" s="209">
        <v>26</v>
      </c>
      <c r="D31" s="220">
        <v>54</v>
      </c>
      <c r="E31" s="209">
        <v>295</v>
      </c>
      <c r="F31" s="209">
        <v>66</v>
      </c>
      <c r="G31" s="209">
        <v>43</v>
      </c>
      <c r="H31" s="209">
        <v>1045</v>
      </c>
      <c r="I31" s="209">
        <v>289</v>
      </c>
      <c r="J31" s="209">
        <v>86</v>
      </c>
      <c r="K31" s="224"/>
      <c r="L31" s="224"/>
    </row>
    <row r="32" spans="1:12" ht="16.5" customHeight="1">
      <c r="A32" s="48"/>
      <c r="B32" s="218">
        <v>35</v>
      </c>
      <c r="C32" s="209">
        <v>46</v>
      </c>
      <c r="D32" s="220">
        <v>17</v>
      </c>
      <c r="E32" s="209">
        <v>804</v>
      </c>
      <c r="F32" s="209">
        <v>235</v>
      </c>
      <c r="G32" s="209">
        <v>15</v>
      </c>
      <c r="H32" s="220">
        <v>728</v>
      </c>
      <c r="I32" s="220" t="s">
        <v>311</v>
      </c>
      <c r="J32" s="209">
        <v>61</v>
      </c>
      <c r="K32" s="224"/>
      <c r="L32" s="224"/>
    </row>
    <row r="33" spans="1:12" ht="16.5" customHeight="1">
      <c r="A33" s="48"/>
      <c r="B33" s="219" t="s">
        <v>311</v>
      </c>
      <c r="C33" s="220">
        <v>64</v>
      </c>
      <c r="D33" s="220">
        <v>30</v>
      </c>
      <c r="E33" s="209">
        <v>333</v>
      </c>
      <c r="F33" s="209">
        <v>241</v>
      </c>
      <c r="G33" s="209">
        <v>9</v>
      </c>
      <c r="H33" s="220">
        <v>346</v>
      </c>
      <c r="I33" s="220" t="s">
        <v>311</v>
      </c>
      <c r="J33" s="209">
        <v>454</v>
      </c>
      <c r="K33" s="224"/>
      <c r="L33" s="224"/>
    </row>
    <row r="34" spans="1:12" ht="16.5" customHeight="1">
      <c r="A34" s="48"/>
      <c r="B34" s="218">
        <v>24</v>
      </c>
      <c r="C34" s="209">
        <v>46</v>
      </c>
      <c r="D34" s="220">
        <v>2</v>
      </c>
      <c r="E34" s="209">
        <v>90</v>
      </c>
      <c r="F34" s="209">
        <v>52</v>
      </c>
      <c r="G34" s="209">
        <v>12</v>
      </c>
      <c r="H34" s="220">
        <v>83</v>
      </c>
      <c r="I34" s="220" t="s">
        <v>311</v>
      </c>
      <c r="J34" s="209">
        <v>41</v>
      </c>
      <c r="K34" s="224"/>
      <c r="L34" s="224"/>
    </row>
    <row r="35" spans="1:12" ht="16.5" customHeight="1">
      <c r="A35" s="48"/>
      <c r="B35" s="219" t="s">
        <v>311</v>
      </c>
      <c r="C35" s="220">
        <v>23</v>
      </c>
      <c r="D35" s="220">
        <v>21</v>
      </c>
      <c r="E35" s="209">
        <v>137</v>
      </c>
      <c r="F35" s="209">
        <v>23</v>
      </c>
      <c r="G35" s="209">
        <v>20</v>
      </c>
      <c r="H35" s="209">
        <v>282</v>
      </c>
      <c r="I35" s="209">
        <v>6</v>
      </c>
      <c r="J35" s="209">
        <v>5</v>
      </c>
      <c r="K35" s="224"/>
      <c r="L35" s="224"/>
    </row>
    <row r="36" spans="1:12" ht="16.5" customHeight="1">
      <c r="A36" s="48"/>
      <c r="B36" s="219" t="s">
        <v>311</v>
      </c>
      <c r="C36" s="220">
        <v>5</v>
      </c>
      <c r="D36" s="220" t="s">
        <v>311</v>
      </c>
      <c r="E36" s="209">
        <v>114</v>
      </c>
      <c r="F36" s="209">
        <v>7</v>
      </c>
      <c r="G36" s="209">
        <v>5</v>
      </c>
      <c r="H36" s="220">
        <v>44</v>
      </c>
      <c r="I36" s="220" t="s">
        <v>311</v>
      </c>
      <c r="J36" s="209">
        <v>20</v>
      </c>
      <c r="K36" s="224"/>
      <c r="L36" s="224"/>
    </row>
    <row r="37" spans="1:12" ht="16.5" customHeight="1">
      <c r="A37" s="48"/>
      <c r="B37" s="219" t="s">
        <v>311</v>
      </c>
      <c r="C37" s="209">
        <v>6</v>
      </c>
      <c r="D37" s="220">
        <v>4</v>
      </c>
      <c r="E37" s="209">
        <v>15</v>
      </c>
      <c r="F37" s="209">
        <v>7</v>
      </c>
      <c r="G37" s="209">
        <v>7</v>
      </c>
      <c r="H37" s="220">
        <v>119</v>
      </c>
      <c r="I37" s="220" t="s">
        <v>311</v>
      </c>
      <c r="J37" s="209">
        <v>32</v>
      </c>
      <c r="K37" s="224"/>
      <c r="L37" s="224"/>
    </row>
    <row r="38" spans="1:12" ht="16.5" customHeight="1">
      <c r="A38" s="48"/>
      <c r="B38" s="219" t="s">
        <v>311</v>
      </c>
      <c r="C38" s="209">
        <v>38</v>
      </c>
      <c r="D38" s="220">
        <v>11</v>
      </c>
      <c r="E38" s="209">
        <v>67</v>
      </c>
      <c r="F38" s="209">
        <v>3</v>
      </c>
      <c r="G38" s="209">
        <v>20</v>
      </c>
      <c r="H38" s="220">
        <v>100</v>
      </c>
      <c r="I38" s="220" t="s">
        <v>311</v>
      </c>
      <c r="J38" s="209">
        <v>45</v>
      </c>
      <c r="K38" s="224"/>
      <c r="L38" s="224"/>
    </row>
    <row r="39" spans="1:12" ht="16.5" customHeight="1">
      <c r="A39" s="48"/>
      <c r="B39" s="218">
        <v>55</v>
      </c>
      <c r="C39" s="209">
        <v>61</v>
      </c>
      <c r="D39" s="220">
        <v>15</v>
      </c>
      <c r="E39" s="209">
        <v>139</v>
      </c>
      <c r="F39" s="209">
        <v>168</v>
      </c>
      <c r="G39" s="209">
        <v>26</v>
      </c>
      <c r="H39" s="209">
        <v>183</v>
      </c>
      <c r="I39" s="209">
        <v>36</v>
      </c>
      <c r="J39" s="209">
        <v>62</v>
      </c>
      <c r="K39" s="224"/>
      <c r="L39" s="224"/>
    </row>
    <row r="40" spans="1:12" ht="16.5" customHeight="1">
      <c r="A40" s="48"/>
      <c r="B40" s="218" t="s">
        <v>311</v>
      </c>
      <c r="C40" s="209" t="s">
        <v>311</v>
      </c>
      <c r="D40" s="220" t="s">
        <v>311</v>
      </c>
      <c r="E40" s="209">
        <v>22</v>
      </c>
      <c r="F40" s="209">
        <v>5</v>
      </c>
      <c r="G40" s="209">
        <v>19</v>
      </c>
      <c r="H40" s="209">
        <v>177</v>
      </c>
      <c r="I40" s="209">
        <v>13</v>
      </c>
      <c r="J40" s="209">
        <v>13</v>
      </c>
      <c r="K40" s="224"/>
      <c r="L40" s="224"/>
    </row>
    <row r="41" spans="1:12" ht="16.5" customHeight="1">
      <c r="A41" s="48"/>
      <c r="B41" s="218">
        <v>45</v>
      </c>
      <c r="C41" s="209">
        <v>39</v>
      </c>
      <c r="D41" s="220">
        <v>6</v>
      </c>
      <c r="E41" s="209">
        <v>32</v>
      </c>
      <c r="F41" s="209">
        <v>65</v>
      </c>
      <c r="G41" s="209">
        <v>40</v>
      </c>
      <c r="H41" s="220">
        <v>55</v>
      </c>
      <c r="I41" s="220" t="s">
        <v>311</v>
      </c>
      <c r="J41" s="209">
        <v>17</v>
      </c>
      <c r="K41" s="224"/>
      <c r="L41" s="224"/>
    </row>
    <row r="42" spans="1:12" ht="16.5" customHeight="1">
      <c r="A42" s="48"/>
      <c r="B42" s="218">
        <v>6</v>
      </c>
      <c r="C42" s="209">
        <v>25</v>
      </c>
      <c r="D42" s="220">
        <v>9</v>
      </c>
      <c r="E42" s="209">
        <v>40</v>
      </c>
      <c r="F42" s="209">
        <v>19</v>
      </c>
      <c r="G42" s="209">
        <v>1</v>
      </c>
      <c r="H42" s="220">
        <v>62</v>
      </c>
      <c r="I42" s="220" t="s">
        <v>311</v>
      </c>
      <c r="J42" s="209">
        <v>10</v>
      </c>
      <c r="K42" s="224"/>
      <c r="L42" s="224"/>
    </row>
    <row r="43" spans="1:12" ht="16.5" customHeight="1">
      <c r="A43" s="49"/>
      <c r="B43" s="221" t="s">
        <v>311</v>
      </c>
      <c r="C43" s="210">
        <v>6</v>
      </c>
      <c r="D43" s="211">
        <v>19</v>
      </c>
      <c r="E43" s="210">
        <v>93</v>
      </c>
      <c r="F43" s="210">
        <v>11</v>
      </c>
      <c r="G43" s="210">
        <v>14</v>
      </c>
      <c r="H43" s="210">
        <v>31</v>
      </c>
      <c r="I43" s="210">
        <v>6</v>
      </c>
      <c r="J43" s="210">
        <v>24</v>
      </c>
      <c r="K43" s="224"/>
      <c r="L43" s="224"/>
    </row>
  </sheetData>
  <sheetProtection/>
  <printOptions/>
  <pageMargins left="0.5118110236220472" right="0.6692913385826772" top="0.7874015748031497" bottom="0.984251968503937" header="0.5118110236220472" footer="0.3937007874015748"/>
  <pageSetup fitToHeight="1" fitToWidth="1" horizontalDpi="300" verticalDpi="300" orientation="portrait" paperSize="9" scale="99" r:id="rId2"/>
  <headerFooter alignWithMargins="0">
    <oddFooter>&amp;C&amp;"ＭＳ 明朝,標準"-&amp;A-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Normal="70" zoomScaleSheetLayoutView="100" zoomScalePageLayoutView="0" workbookViewId="0" topLeftCell="A19">
      <selection activeCell="R14" sqref="R14"/>
    </sheetView>
  </sheetViews>
  <sheetFormatPr defaultColWidth="2.375" defaultRowHeight="13.5"/>
  <cols>
    <col min="1" max="1" width="2.375" style="5" customWidth="1"/>
    <col min="2" max="2" width="6.25390625" style="5" customWidth="1"/>
    <col min="3" max="3" width="30.00390625" style="5" customWidth="1"/>
    <col min="4" max="9" width="8.125" style="5" customWidth="1"/>
    <col min="10" max="10" width="1.00390625" style="5" customWidth="1"/>
    <col min="11" max="16384" width="2.375" style="5" customWidth="1"/>
  </cols>
  <sheetData>
    <row r="1" ht="22.5" customHeight="1">
      <c r="A1" s="97" t="s">
        <v>479</v>
      </c>
    </row>
    <row r="2" ht="15" customHeight="1"/>
    <row r="3" spans="2:10" ht="30" customHeight="1">
      <c r="B3" s="300" t="s">
        <v>2</v>
      </c>
      <c r="C3" s="301"/>
      <c r="D3" s="292" t="s">
        <v>320</v>
      </c>
      <c r="E3" s="293"/>
      <c r="F3" s="298" t="s">
        <v>318</v>
      </c>
      <c r="G3" s="299"/>
      <c r="H3" s="299"/>
      <c r="I3" s="299"/>
      <c r="J3" s="299"/>
    </row>
    <row r="4" spans="2:10" ht="34.5" customHeight="1">
      <c r="B4" s="302"/>
      <c r="C4" s="303"/>
      <c r="D4" s="306" t="s">
        <v>188</v>
      </c>
      <c r="E4" s="308" t="s">
        <v>189</v>
      </c>
      <c r="F4" s="310" t="s">
        <v>38</v>
      </c>
      <c r="G4" s="310"/>
      <c r="H4" s="310" t="s">
        <v>39</v>
      </c>
      <c r="I4" s="310"/>
      <c r="J4" s="233"/>
    </row>
    <row r="5" spans="2:10" ht="34.5" customHeight="1">
      <c r="B5" s="304"/>
      <c r="C5" s="305"/>
      <c r="D5" s="307"/>
      <c r="E5" s="309"/>
      <c r="F5" s="234" t="s">
        <v>188</v>
      </c>
      <c r="G5" s="235" t="s">
        <v>189</v>
      </c>
      <c r="H5" s="234" t="s">
        <v>188</v>
      </c>
      <c r="I5" s="235" t="s">
        <v>189</v>
      </c>
      <c r="J5" s="236"/>
    </row>
    <row r="6" spans="2:9" ht="21.75" customHeight="1">
      <c r="B6" s="292"/>
      <c r="C6" s="293"/>
      <c r="D6" s="237"/>
      <c r="E6" s="198" t="s">
        <v>21</v>
      </c>
      <c r="F6" s="197"/>
      <c r="G6" s="198" t="s">
        <v>21</v>
      </c>
      <c r="H6" s="197"/>
      <c r="I6" s="198" t="s">
        <v>21</v>
      </c>
    </row>
    <row r="7" spans="2:9" ht="24.75" customHeight="1">
      <c r="B7" s="296"/>
      <c r="C7" s="297"/>
      <c r="D7" s="237"/>
      <c r="E7" s="238"/>
      <c r="F7" s="237"/>
      <c r="G7" s="238"/>
      <c r="H7" s="237"/>
      <c r="I7" s="238"/>
    </row>
    <row r="8" spans="2:9" ht="30" customHeight="1">
      <c r="B8" s="239" t="s">
        <v>461</v>
      </c>
      <c r="C8" s="240" t="s">
        <v>3</v>
      </c>
      <c r="D8" s="127">
        <v>2378</v>
      </c>
      <c r="E8" s="126">
        <v>25388</v>
      </c>
      <c r="F8" s="127">
        <v>1257</v>
      </c>
      <c r="G8" s="126">
        <v>2817</v>
      </c>
      <c r="H8" s="127">
        <v>514</v>
      </c>
      <c r="I8" s="126">
        <v>3377</v>
      </c>
    </row>
    <row r="9" spans="2:9" ht="30" customHeight="1">
      <c r="B9" s="239" t="s">
        <v>185</v>
      </c>
      <c r="C9" s="241" t="s">
        <v>13</v>
      </c>
      <c r="D9" s="127">
        <v>2</v>
      </c>
      <c r="E9" s="126">
        <v>12</v>
      </c>
      <c r="F9" s="127" t="s">
        <v>311</v>
      </c>
      <c r="G9" s="126" t="s">
        <v>311</v>
      </c>
      <c r="H9" s="127">
        <v>2</v>
      </c>
      <c r="I9" s="126">
        <v>12</v>
      </c>
    </row>
    <row r="10" spans="2:9" ht="30" customHeight="1">
      <c r="B10" s="116" t="s">
        <v>133</v>
      </c>
      <c r="C10" s="241" t="s">
        <v>375</v>
      </c>
      <c r="D10" s="127" t="s">
        <v>311</v>
      </c>
      <c r="E10" s="126" t="s">
        <v>311</v>
      </c>
      <c r="F10" s="127" t="s">
        <v>311</v>
      </c>
      <c r="G10" s="126" t="s">
        <v>311</v>
      </c>
      <c r="H10" s="127" t="s">
        <v>311</v>
      </c>
      <c r="I10" s="126" t="s">
        <v>311</v>
      </c>
    </row>
    <row r="11" spans="2:9" ht="30" customHeight="1">
      <c r="B11" s="116" t="s">
        <v>134</v>
      </c>
      <c r="C11" s="241" t="s">
        <v>4</v>
      </c>
      <c r="D11" s="127">
        <v>390</v>
      </c>
      <c r="E11" s="126">
        <v>1867</v>
      </c>
      <c r="F11" s="127">
        <v>260</v>
      </c>
      <c r="G11" s="126">
        <v>607</v>
      </c>
      <c r="H11" s="127">
        <v>84</v>
      </c>
      <c r="I11" s="126">
        <v>546</v>
      </c>
    </row>
    <row r="12" spans="2:9" ht="30" customHeight="1">
      <c r="B12" s="116" t="s">
        <v>135</v>
      </c>
      <c r="C12" s="241" t="s">
        <v>5</v>
      </c>
      <c r="D12" s="127">
        <v>298</v>
      </c>
      <c r="E12" s="126">
        <v>5309</v>
      </c>
      <c r="F12" s="127">
        <v>138</v>
      </c>
      <c r="G12" s="126">
        <v>327</v>
      </c>
      <c r="H12" s="127">
        <v>66</v>
      </c>
      <c r="I12" s="126">
        <v>467</v>
      </c>
    </row>
    <row r="13" spans="2:9" ht="30" customHeight="1">
      <c r="B13" s="116" t="s">
        <v>136</v>
      </c>
      <c r="C13" s="242" t="s">
        <v>6</v>
      </c>
      <c r="D13" s="127">
        <v>3</v>
      </c>
      <c r="E13" s="126">
        <v>20</v>
      </c>
      <c r="F13" s="127">
        <v>1</v>
      </c>
      <c r="G13" s="126">
        <v>2</v>
      </c>
      <c r="H13" s="127">
        <v>2</v>
      </c>
      <c r="I13" s="126">
        <v>18</v>
      </c>
    </row>
    <row r="14" spans="2:9" ht="30" customHeight="1">
      <c r="B14" s="116" t="s">
        <v>137</v>
      </c>
      <c r="C14" s="241" t="s">
        <v>7</v>
      </c>
      <c r="D14" s="127">
        <v>5</v>
      </c>
      <c r="E14" s="126">
        <v>15</v>
      </c>
      <c r="F14" s="127">
        <v>4</v>
      </c>
      <c r="G14" s="126">
        <v>8</v>
      </c>
      <c r="H14" s="127">
        <v>1</v>
      </c>
      <c r="I14" s="126">
        <v>7</v>
      </c>
    </row>
    <row r="15" spans="2:9" ht="30" customHeight="1">
      <c r="B15" s="116" t="s">
        <v>138</v>
      </c>
      <c r="C15" s="241" t="s">
        <v>368</v>
      </c>
      <c r="D15" s="127">
        <v>101</v>
      </c>
      <c r="E15" s="126">
        <v>2455</v>
      </c>
      <c r="F15" s="127">
        <v>20</v>
      </c>
      <c r="G15" s="126">
        <v>42</v>
      </c>
      <c r="H15" s="127">
        <v>16</v>
      </c>
      <c r="I15" s="126">
        <v>110</v>
      </c>
    </row>
    <row r="16" spans="2:9" ht="30" customHeight="1">
      <c r="B16" s="116" t="s">
        <v>139</v>
      </c>
      <c r="C16" s="241" t="s">
        <v>369</v>
      </c>
      <c r="D16" s="127">
        <v>641</v>
      </c>
      <c r="E16" s="126">
        <v>6013</v>
      </c>
      <c r="F16" s="127">
        <v>286</v>
      </c>
      <c r="G16" s="126">
        <v>668</v>
      </c>
      <c r="H16" s="127">
        <v>176</v>
      </c>
      <c r="I16" s="126">
        <v>1129</v>
      </c>
    </row>
    <row r="17" spans="2:9" ht="30" customHeight="1">
      <c r="B17" s="116" t="s">
        <v>140</v>
      </c>
      <c r="C17" s="241" t="s">
        <v>376</v>
      </c>
      <c r="D17" s="127">
        <v>14</v>
      </c>
      <c r="E17" s="126">
        <v>227</v>
      </c>
      <c r="F17" s="127">
        <v>2</v>
      </c>
      <c r="G17" s="126">
        <v>6</v>
      </c>
      <c r="H17" s="127">
        <v>5</v>
      </c>
      <c r="I17" s="126">
        <v>30</v>
      </c>
    </row>
    <row r="18" spans="2:9" ht="30" customHeight="1">
      <c r="B18" s="116" t="s">
        <v>141</v>
      </c>
      <c r="C18" s="241" t="s">
        <v>371</v>
      </c>
      <c r="D18" s="127">
        <v>107</v>
      </c>
      <c r="E18" s="126">
        <v>421</v>
      </c>
      <c r="F18" s="127">
        <v>86</v>
      </c>
      <c r="G18" s="126">
        <v>211</v>
      </c>
      <c r="H18" s="127">
        <v>11</v>
      </c>
      <c r="I18" s="126">
        <v>72</v>
      </c>
    </row>
    <row r="19" spans="2:9" ht="30" customHeight="1">
      <c r="B19" s="116" t="s">
        <v>142</v>
      </c>
      <c r="C19" s="241" t="s">
        <v>386</v>
      </c>
      <c r="D19" s="127">
        <v>62</v>
      </c>
      <c r="E19" s="126">
        <v>223</v>
      </c>
      <c r="F19" s="127">
        <v>47</v>
      </c>
      <c r="G19" s="126">
        <v>101</v>
      </c>
      <c r="H19" s="127">
        <v>11</v>
      </c>
      <c r="I19" s="126">
        <v>62</v>
      </c>
    </row>
    <row r="20" spans="2:9" ht="30" customHeight="1">
      <c r="B20" s="116" t="s">
        <v>143</v>
      </c>
      <c r="C20" s="241" t="s">
        <v>372</v>
      </c>
      <c r="D20" s="127">
        <v>244</v>
      </c>
      <c r="E20" s="126">
        <v>2339</v>
      </c>
      <c r="F20" s="127">
        <v>131</v>
      </c>
      <c r="G20" s="126">
        <v>291</v>
      </c>
      <c r="H20" s="127">
        <v>36</v>
      </c>
      <c r="I20" s="126">
        <v>235</v>
      </c>
    </row>
    <row r="21" spans="2:9" ht="30" customHeight="1">
      <c r="B21" s="116" t="s">
        <v>144</v>
      </c>
      <c r="C21" s="242" t="s">
        <v>378</v>
      </c>
      <c r="D21" s="127">
        <v>162</v>
      </c>
      <c r="E21" s="126">
        <v>1015</v>
      </c>
      <c r="F21" s="127">
        <v>124</v>
      </c>
      <c r="G21" s="126">
        <v>245</v>
      </c>
      <c r="H21" s="127">
        <v>19</v>
      </c>
      <c r="I21" s="126">
        <v>126</v>
      </c>
    </row>
    <row r="22" spans="2:9" ht="30" customHeight="1">
      <c r="B22" s="116" t="s">
        <v>145</v>
      </c>
      <c r="C22" s="241" t="s">
        <v>374</v>
      </c>
      <c r="D22" s="127">
        <v>74</v>
      </c>
      <c r="E22" s="126">
        <v>509</v>
      </c>
      <c r="F22" s="127">
        <v>46</v>
      </c>
      <c r="G22" s="126">
        <v>74</v>
      </c>
      <c r="H22" s="127">
        <v>14</v>
      </c>
      <c r="I22" s="126">
        <v>89</v>
      </c>
    </row>
    <row r="23" spans="2:9" ht="30" customHeight="1">
      <c r="B23" s="116" t="s">
        <v>146</v>
      </c>
      <c r="C23" s="240" t="s">
        <v>366</v>
      </c>
      <c r="D23" s="127">
        <v>152</v>
      </c>
      <c r="E23" s="126">
        <v>3655</v>
      </c>
      <c r="F23" s="127">
        <v>42</v>
      </c>
      <c r="G23" s="126">
        <v>82</v>
      </c>
      <c r="H23" s="127">
        <v>43</v>
      </c>
      <c r="I23" s="126">
        <v>292</v>
      </c>
    </row>
    <row r="24" spans="2:9" ht="30" customHeight="1">
      <c r="B24" s="116" t="s">
        <v>147</v>
      </c>
      <c r="C24" s="240" t="s">
        <v>8</v>
      </c>
      <c r="D24" s="127">
        <v>9</v>
      </c>
      <c r="E24" s="126">
        <v>359</v>
      </c>
      <c r="F24" s="127">
        <v>1</v>
      </c>
      <c r="G24" s="126">
        <v>4</v>
      </c>
      <c r="H24" s="127">
        <v>4</v>
      </c>
      <c r="I24" s="126">
        <v>24</v>
      </c>
    </row>
    <row r="25" spans="2:10" ht="30" customHeight="1">
      <c r="B25" s="115" t="s">
        <v>315</v>
      </c>
      <c r="C25" s="243" t="s">
        <v>316</v>
      </c>
      <c r="D25" s="129">
        <v>114</v>
      </c>
      <c r="E25" s="125">
        <v>949</v>
      </c>
      <c r="F25" s="129">
        <v>69</v>
      </c>
      <c r="G25" s="125">
        <v>149</v>
      </c>
      <c r="H25" s="129">
        <v>24</v>
      </c>
      <c r="I25" s="125">
        <v>158</v>
      </c>
      <c r="J25" s="44"/>
    </row>
    <row r="26" spans="2:9" ht="15" customHeight="1">
      <c r="B26" s="3"/>
      <c r="C26" s="3"/>
      <c r="D26" s="3"/>
      <c r="E26" s="3"/>
      <c r="F26" s="3"/>
      <c r="G26" s="3"/>
      <c r="H26" s="3"/>
      <c r="I26" s="3"/>
    </row>
    <row r="27" spans="2:9" ht="15" customHeight="1">
      <c r="B27" s="3"/>
      <c r="C27" s="3"/>
      <c r="D27" s="3"/>
      <c r="E27" s="3"/>
      <c r="F27" s="3"/>
      <c r="G27" s="3"/>
      <c r="H27" s="3"/>
      <c r="I27" s="3"/>
    </row>
    <row r="28" spans="2:9" ht="15" customHeight="1">
      <c r="B28" s="3"/>
      <c r="C28" s="3"/>
      <c r="D28" s="3"/>
      <c r="E28" s="3"/>
      <c r="F28" s="3"/>
      <c r="G28" s="3"/>
      <c r="H28" s="3"/>
      <c r="I28" s="3"/>
    </row>
    <row r="29" spans="2:9" ht="15" customHeight="1">
      <c r="B29" s="3"/>
      <c r="C29" s="3"/>
      <c r="D29" s="3"/>
      <c r="E29" s="3"/>
      <c r="F29" s="3"/>
      <c r="G29" s="3"/>
      <c r="H29" s="3"/>
      <c r="I29" s="3"/>
    </row>
    <row r="30" spans="2:9" ht="13.5">
      <c r="B30" s="3"/>
      <c r="C30" s="3"/>
      <c r="D30" s="3"/>
      <c r="E30" s="3"/>
      <c r="F30" s="3"/>
      <c r="G30" s="3"/>
      <c r="H30" s="3"/>
      <c r="I30" s="3"/>
    </row>
    <row r="31" ht="15" customHeight="1"/>
    <row r="32" spans="2:9" ht="13.5">
      <c r="B32" s="3"/>
      <c r="C32" s="3"/>
      <c r="D32" s="3"/>
      <c r="E32" s="3"/>
      <c r="F32" s="3"/>
      <c r="G32" s="3"/>
      <c r="H32" s="3"/>
      <c r="I32" s="3"/>
    </row>
    <row r="33" spans="2:9" ht="13.5">
      <c r="B33" s="3"/>
      <c r="C33" s="3"/>
      <c r="D33" s="3"/>
      <c r="E33" s="3"/>
      <c r="F33" s="3"/>
      <c r="G33" s="3"/>
      <c r="H33" s="3"/>
      <c r="I33" s="3"/>
    </row>
    <row r="34" spans="2:9" ht="13.5">
      <c r="B34" s="3"/>
      <c r="C34" s="3"/>
      <c r="D34" s="3"/>
      <c r="E34" s="3"/>
      <c r="F34" s="3"/>
      <c r="G34" s="3"/>
      <c r="H34" s="3"/>
      <c r="I34" s="3"/>
    </row>
    <row r="35" spans="2:9" ht="13.5">
      <c r="B35" s="3"/>
      <c r="C35" s="3"/>
      <c r="D35" s="3"/>
      <c r="E35" s="3"/>
      <c r="F35" s="3"/>
      <c r="G35" s="3"/>
      <c r="H35" s="3"/>
      <c r="I35" s="3"/>
    </row>
    <row r="36" spans="2:9" ht="13.5">
      <c r="B36" s="3"/>
      <c r="C36" s="3"/>
      <c r="D36" s="3"/>
      <c r="E36" s="3"/>
      <c r="F36" s="3"/>
      <c r="G36" s="3"/>
      <c r="H36" s="3"/>
      <c r="I36" s="3"/>
    </row>
    <row r="37" spans="2:9" ht="13.5">
      <c r="B37" s="3"/>
      <c r="C37" s="3"/>
      <c r="D37" s="3"/>
      <c r="E37" s="3"/>
      <c r="F37" s="3"/>
      <c r="G37" s="3"/>
      <c r="H37" s="3"/>
      <c r="I37" s="3"/>
    </row>
    <row r="38" spans="2:9" ht="13.5">
      <c r="B38" s="3"/>
      <c r="C38" s="3"/>
      <c r="D38" s="3"/>
      <c r="E38" s="3"/>
      <c r="F38" s="3"/>
      <c r="G38" s="3"/>
      <c r="H38" s="3"/>
      <c r="I38" s="3"/>
    </row>
    <row r="39" spans="2:9" ht="13.5">
      <c r="B39" s="3"/>
      <c r="C39" s="3"/>
      <c r="D39" s="3"/>
      <c r="E39" s="3"/>
      <c r="F39" s="3"/>
      <c r="G39" s="3"/>
      <c r="H39" s="3"/>
      <c r="I39" s="3"/>
    </row>
    <row r="40" spans="2:9" ht="13.5">
      <c r="B40" s="3"/>
      <c r="C40" s="3"/>
      <c r="D40" s="3"/>
      <c r="E40" s="3"/>
      <c r="F40" s="3"/>
      <c r="G40" s="3"/>
      <c r="H40" s="3"/>
      <c r="I40" s="3"/>
    </row>
    <row r="41" spans="2:9" ht="13.5">
      <c r="B41" s="3"/>
      <c r="C41" s="3"/>
      <c r="D41" s="3"/>
      <c r="E41" s="3"/>
      <c r="F41" s="3"/>
      <c r="G41" s="3"/>
      <c r="H41" s="3"/>
      <c r="I41" s="3"/>
    </row>
    <row r="42" spans="2:9" ht="13.5">
      <c r="B42" s="3"/>
      <c r="C42" s="3"/>
      <c r="D42" s="3"/>
      <c r="E42" s="3"/>
      <c r="F42" s="3"/>
      <c r="G42" s="3"/>
      <c r="H42" s="3"/>
      <c r="I42" s="3"/>
    </row>
    <row r="43" spans="2:9" ht="13.5">
      <c r="B43" s="3"/>
      <c r="C43" s="3"/>
      <c r="D43" s="3"/>
      <c r="E43" s="3"/>
      <c r="F43" s="3"/>
      <c r="G43" s="3"/>
      <c r="H43" s="3"/>
      <c r="I43" s="3"/>
    </row>
    <row r="44" spans="2:9" ht="13.5">
      <c r="B44" s="3"/>
      <c r="C44" s="3"/>
      <c r="D44" s="3"/>
      <c r="E44" s="3"/>
      <c r="F44" s="3"/>
      <c r="G44" s="3"/>
      <c r="H44" s="3"/>
      <c r="I44" s="3"/>
    </row>
    <row r="45" spans="2:9" ht="13.5">
      <c r="B45" s="3"/>
      <c r="C45" s="3"/>
      <c r="D45" s="3"/>
      <c r="E45" s="3"/>
      <c r="F45" s="3"/>
      <c r="G45" s="3"/>
      <c r="H45" s="3"/>
      <c r="I45" s="3"/>
    </row>
    <row r="46" spans="2:9" ht="13.5">
      <c r="B46" s="3"/>
      <c r="C46" s="3"/>
      <c r="D46" s="3"/>
      <c r="E46" s="3"/>
      <c r="F46" s="3"/>
      <c r="G46" s="3"/>
      <c r="H46" s="3"/>
      <c r="I46" s="3"/>
    </row>
    <row r="47" spans="2:9" ht="13.5">
      <c r="B47" s="3"/>
      <c r="C47" s="3"/>
      <c r="D47" s="3"/>
      <c r="E47" s="3"/>
      <c r="F47" s="3"/>
      <c r="G47" s="3"/>
      <c r="H47" s="3"/>
      <c r="I47" s="3"/>
    </row>
    <row r="48" spans="2:9" ht="13.5">
      <c r="B48" s="3"/>
      <c r="C48" s="3"/>
      <c r="D48" s="3"/>
      <c r="E48" s="3"/>
      <c r="F48" s="3"/>
      <c r="G48" s="3"/>
      <c r="H48" s="3"/>
      <c r="I48" s="3"/>
    </row>
    <row r="49" spans="2:9" ht="13.5">
      <c r="B49" s="3"/>
      <c r="C49" s="3"/>
      <c r="D49" s="3"/>
      <c r="E49" s="3"/>
      <c r="F49" s="3"/>
      <c r="G49" s="3"/>
      <c r="H49" s="3"/>
      <c r="I49" s="3"/>
    </row>
    <row r="50" spans="2:9" ht="13.5">
      <c r="B50" s="3"/>
      <c r="C50" s="3"/>
      <c r="D50" s="3"/>
      <c r="E50" s="3"/>
      <c r="F50" s="3"/>
      <c r="G50" s="3"/>
      <c r="H50" s="3"/>
      <c r="I50" s="3"/>
    </row>
    <row r="51" spans="2:9" ht="13.5">
      <c r="B51" s="3"/>
      <c r="C51" s="3"/>
      <c r="D51" s="3"/>
      <c r="E51" s="3"/>
      <c r="F51" s="3"/>
      <c r="G51" s="3"/>
      <c r="H51" s="3"/>
      <c r="I51" s="3"/>
    </row>
    <row r="52" spans="2:9" ht="13.5">
      <c r="B52" s="3"/>
      <c r="C52" s="3"/>
      <c r="D52" s="3"/>
      <c r="E52" s="3"/>
      <c r="F52" s="3"/>
      <c r="G52" s="3"/>
      <c r="H52" s="3"/>
      <c r="I52" s="3"/>
    </row>
    <row r="53" spans="2:9" ht="13.5">
      <c r="B53" s="3"/>
      <c r="C53" s="3"/>
      <c r="D53" s="3"/>
      <c r="E53" s="3"/>
      <c r="F53" s="3"/>
      <c r="G53" s="3"/>
      <c r="H53" s="3"/>
      <c r="I53" s="3"/>
    </row>
    <row r="54" spans="2:9" ht="13.5">
      <c r="B54" s="3"/>
      <c r="C54" s="3"/>
      <c r="D54" s="3"/>
      <c r="E54" s="3"/>
      <c r="F54" s="3"/>
      <c r="G54" s="3"/>
      <c r="H54" s="3"/>
      <c r="I54" s="3"/>
    </row>
    <row r="55" spans="2:9" ht="13.5">
      <c r="B55" s="3"/>
      <c r="C55" s="3"/>
      <c r="D55" s="3"/>
      <c r="E55" s="3"/>
      <c r="F55" s="3"/>
      <c r="G55" s="3"/>
      <c r="H55" s="3"/>
      <c r="I55" s="3"/>
    </row>
    <row r="56" spans="2:9" ht="13.5">
      <c r="B56" s="3"/>
      <c r="C56" s="3"/>
      <c r="D56" s="3"/>
      <c r="E56" s="3"/>
      <c r="F56" s="3"/>
      <c r="G56" s="3"/>
      <c r="H56" s="3"/>
      <c r="I56" s="3"/>
    </row>
    <row r="57" spans="2:9" ht="13.5">
      <c r="B57" s="3"/>
      <c r="C57" s="3"/>
      <c r="D57" s="3"/>
      <c r="E57" s="3"/>
      <c r="F57" s="3"/>
      <c r="G57" s="3"/>
      <c r="H57" s="3"/>
      <c r="I57" s="3"/>
    </row>
    <row r="58" spans="2:9" ht="13.5">
      <c r="B58" s="3"/>
      <c r="C58" s="3"/>
      <c r="D58" s="3"/>
      <c r="E58" s="3"/>
      <c r="F58" s="3"/>
      <c r="G58" s="3"/>
      <c r="H58" s="3"/>
      <c r="I58" s="3"/>
    </row>
  </sheetData>
  <sheetProtection/>
  <mergeCells count="8">
    <mergeCell ref="B6:C7"/>
    <mergeCell ref="F3:J3"/>
    <mergeCell ref="B3:C5"/>
    <mergeCell ref="D3:E3"/>
    <mergeCell ref="D4:D5"/>
    <mergeCell ref="E4:E5"/>
    <mergeCell ref="F4:G4"/>
    <mergeCell ref="H4:I4"/>
  </mergeCells>
  <printOptions/>
  <pageMargins left="0.7874015748031497" right="0.6692913385826772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ws9383</dc:creator>
  <cp:keywords/>
  <dc:description/>
  <cp:lastModifiedBy>武蔵村山市</cp:lastModifiedBy>
  <cp:lastPrinted>2021-03-29T23:59:56Z</cp:lastPrinted>
  <dcterms:created xsi:type="dcterms:W3CDTF">2006-05-02T05:06:12Z</dcterms:created>
  <dcterms:modified xsi:type="dcterms:W3CDTF">2021-03-30T00:00:33Z</dcterms:modified>
  <cp:category/>
  <cp:version/>
  <cp:contentType/>
  <cp:contentStatus/>
</cp:coreProperties>
</file>