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841" activeTab="0"/>
  </bookViews>
  <sheets>
    <sheet name="表題" sheetId="1" r:id="rId1"/>
    <sheet name="47" sheetId="2" r:id="rId2"/>
    <sheet name="48" sheetId="3" r:id="rId3"/>
    <sheet name="49" sheetId="4" r:id="rId4"/>
    <sheet name="50" sheetId="5" r:id="rId5"/>
    <sheet name="51" sheetId="6" r:id="rId6"/>
    <sheet name="52" sheetId="7" r:id="rId7"/>
    <sheet name="53" sheetId="8" r:id="rId8"/>
    <sheet name="54" sheetId="9" r:id="rId9"/>
    <sheet name="55" sheetId="10" r:id="rId10"/>
    <sheet name="56" sheetId="11" r:id="rId11"/>
    <sheet name="57" sheetId="12" r:id="rId12"/>
    <sheet name="58" sheetId="13" r:id="rId13"/>
    <sheet name="59" sheetId="14" r:id="rId14"/>
    <sheet name="60" sheetId="15" r:id="rId15"/>
    <sheet name="61" sheetId="16" r:id="rId16"/>
    <sheet name="62" sheetId="17" r:id="rId17"/>
  </sheets>
  <definedNames>
    <definedName name="_xlfn.SINGLE" hidden="1">#NAME?</definedName>
    <definedName name="_xlnm.Print_Area" localSheetId="1">'47'!$A$1:$G$28</definedName>
    <definedName name="_xlnm.Print_Area" localSheetId="2">'48'!$A:$BN</definedName>
    <definedName name="_xlnm.Print_Area" localSheetId="4">'50'!$A$1:$O$24</definedName>
    <definedName name="_xlnm.Print_Area" localSheetId="10">'56'!$A$1:$J$26</definedName>
    <definedName name="_xlnm.Print_Area" localSheetId="14">'60'!$A$1:$BO$40</definedName>
    <definedName name="_xlnm.Print_Area" localSheetId="15">'61'!$A$1:$E$30</definedName>
    <definedName name="_xlnm.Print_Area" localSheetId="16">'62'!$A$1:$G$36</definedName>
  </definedNames>
  <calcPr fullCalcOnLoad="1"/>
</workbook>
</file>

<file path=xl/sharedStrings.xml><?xml version="1.0" encoding="utf-8"?>
<sst xmlns="http://schemas.openxmlformats.org/spreadsheetml/2006/main" count="1201" uniqueCount="363">
  <si>
    <t>事　　業　　所</t>
  </si>
  <si>
    <t>産業分類</t>
  </si>
  <si>
    <t>全産業</t>
  </si>
  <si>
    <t>建設業</t>
  </si>
  <si>
    <t>製造業</t>
  </si>
  <si>
    <t>電気・ガス・熱供給・水道業</t>
  </si>
  <si>
    <t>情報通信業</t>
  </si>
  <si>
    <t>複合サービス事業</t>
  </si>
  <si>
    <t>事業所数</t>
  </si>
  <si>
    <t>従業者数（人）</t>
  </si>
  <si>
    <t>(1)　事　業　所　数</t>
  </si>
  <si>
    <t>(2)　従　業　者　数</t>
  </si>
  <si>
    <t>農林漁業</t>
  </si>
  <si>
    <t>総数</t>
  </si>
  <si>
    <t>従業者数</t>
  </si>
  <si>
    <t>会社以外の法人</t>
  </si>
  <si>
    <t>法人でない団体</t>
  </si>
  <si>
    <t>総　　　数</t>
  </si>
  <si>
    <t>個　　　人</t>
  </si>
  <si>
    <t>会　　　社</t>
  </si>
  <si>
    <t>人</t>
  </si>
  <si>
    <t>大字三ツ木</t>
  </si>
  <si>
    <t>大字岸</t>
  </si>
  <si>
    <t>大南</t>
  </si>
  <si>
    <t>学園</t>
  </si>
  <si>
    <t>榎</t>
  </si>
  <si>
    <t>伊奈平</t>
  </si>
  <si>
    <t>残堀</t>
  </si>
  <si>
    <t>三ツ藤</t>
  </si>
  <si>
    <t>神明</t>
  </si>
  <si>
    <t>中藤</t>
  </si>
  <si>
    <t>中央</t>
  </si>
  <si>
    <t>本町</t>
  </si>
  <si>
    <t>緑が丘</t>
  </si>
  <si>
    <t>三ツ木</t>
  </si>
  <si>
    <t>岸</t>
  </si>
  <si>
    <t>中原</t>
  </si>
  <si>
    <t>１～４人</t>
  </si>
  <si>
    <t>５～９人</t>
  </si>
  <si>
    <t>10～19人</t>
  </si>
  <si>
    <t>20～29人</t>
  </si>
  <si>
    <t>30～49人</t>
  </si>
  <si>
    <t>50～99人</t>
  </si>
  <si>
    <t>昭和60～平成6年</t>
  </si>
  <si>
    <t>農　　　　　業</t>
  </si>
  <si>
    <t>年</t>
  </si>
  <si>
    <t>昭和</t>
  </si>
  <si>
    <t>平成</t>
  </si>
  <si>
    <t>平　成</t>
  </si>
  <si>
    <t>昭　和</t>
  </si>
  <si>
    <t>年　　　次</t>
  </si>
  <si>
    <t>合　　計</t>
  </si>
  <si>
    <t>兼　　業　　農　　家</t>
  </si>
  <si>
    <t>自給的農家</t>
  </si>
  <si>
    <t>年　　次</t>
  </si>
  <si>
    <t>田</t>
  </si>
  <si>
    <t>畑</t>
  </si>
  <si>
    <t>果樹園</t>
  </si>
  <si>
    <t>その他</t>
  </si>
  <si>
    <t>樹　　　　園　　　　地</t>
  </si>
  <si>
    <t>茶　園</t>
  </si>
  <si>
    <t>桑　園</t>
  </si>
  <si>
    <t>30歳　　　未満</t>
  </si>
  <si>
    <t>搾乳牛</t>
  </si>
  <si>
    <t>育成牛</t>
  </si>
  <si>
    <t>役乳牛</t>
  </si>
  <si>
    <t>飼育戸数</t>
  </si>
  <si>
    <t>繁殖豚</t>
  </si>
  <si>
    <t>頭</t>
  </si>
  <si>
    <t>戸</t>
  </si>
  <si>
    <t>肉　豚</t>
  </si>
  <si>
    <t>酪　　　　　　農</t>
  </si>
  <si>
    <t>ホウレン草</t>
  </si>
  <si>
    <t>小松菜</t>
  </si>
  <si>
    <t>白菜</t>
  </si>
  <si>
    <t>春菊</t>
  </si>
  <si>
    <t>玉ねぎ</t>
  </si>
  <si>
    <t>人参</t>
  </si>
  <si>
    <t>大根</t>
  </si>
  <si>
    <t>甘藷</t>
  </si>
  <si>
    <t>馬鈴薯</t>
  </si>
  <si>
    <t>里芋</t>
  </si>
  <si>
    <t>八ッ頭</t>
  </si>
  <si>
    <t>小麦・大麦</t>
  </si>
  <si>
    <t>陸稲</t>
  </si>
  <si>
    <t>栗</t>
  </si>
  <si>
    <t>梨</t>
  </si>
  <si>
    <t>梅</t>
  </si>
  <si>
    <t>茶</t>
  </si>
  <si>
    <t>従業者数(人)</t>
  </si>
  <si>
    <t>食料品製造業</t>
  </si>
  <si>
    <t>家具・装備品製造業</t>
  </si>
  <si>
    <t>パルプ・紙・紙加工品製造業</t>
  </si>
  <si>
    <t>プラスチック製品製造業</t>
  </si>
  <si>
    <t>窯業・土石製品製造業</t>
  </si>
  <si>
    <t>金属製品製造業</t>
  </si>
  <si>
    <t>電気機械器具製造業</t>
  </si>
  <si>
    <t>輸送用機械器具製造業</t>
  </si>
  <si>
    <t>その他の製造業</t>
  </si>
  <si>
    <t>区　　　　　分</t>
  </si>
  <si>
    <t>東　　京　　都</t>
  </si>
  <si>
    <t>武 蔵 村 山 市</t>
  </si>
  <si>
    <t>枝豆</t>
  </si>
  <si>
    <t>－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</si>
  <si>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</si>
  <si>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</si>
  <si>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</si>
  <si>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</si>
  <si>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</si>
  <si>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</si>
  <si>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</si>
  <si>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</si>
  <si>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</si>
  <si>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</si>
  <si>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</si>
  <si>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</si>
  <si>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</si>
  <si>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</si>
  <si>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</si>
  <si>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</si>
  <si>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地　域</t>
  </si>
  <si>
    <t>年　　　次</t>
  </si>
  <si>
    <t>２</t>
  </si>
  <si>
    <t>12</t>
  </si>
  <si>
    <t>17</t>
  </si>
  <si>
    <t>30～50　　 ｱｰﾙ未満</t>
  </si>
  <si>
    <t>50～100　　ｱｰﾙ未満</t>
  </si>
  <si>
    <t>100～150　　　ｱｰﾙ未満</t>
  </si>
  <si>
    <t>150～200　　　ｱｰﾙ未満</t>
  </si>
  <si>
    <t>200～300　　　ｱｰﾙ未満</t>
  </si>
  <si>
    <t>７</t>
  </si>
  <si>
    <t>品　　　目</t>
  </si>
  <si>
    <t>作 付 面 積</t>
  </si>
  <si>
    <t>農　　　　　　家　　　　　　数</t>
  </si>
  <si>
    <t>従　業　者　数　（人）</t>
  </si>
  <si>
    <t>専 業 農 家</t>
  </si>
  <si>
    <t>合　計</t>
  </si>
  <si>
    <t>頭</t>
  </si>
  <si>
    <t>電子部品・デバイス・電子回路製造業</t>
  </si>
  <si>
    <t>業務用機械器具製造業</t>
  </si>
  <si>
    <t>生産用機械器具製造業</t>
  </si>
  <si>
    <t>はん用機械器具製造業</t>
  </si>
  <si>
    <t>戸</t>
  </si>
  <si>
    <t>対前回増加数（人）</t>
  </si>
  <si>
    <t>対前回増加率（％）</t>
  </si>
  <si>
    <t>柿</t>
  </si>
  <si>
    <t>対前回増加数</t>
  </si>
  <si>
    <t>Ａ～Ｒ</t>
  </si>
  <si>
    <t>Ａ・Ｂ</t>
  </si>
  <si>
    <t>　Ｑ</t>
  </si>
  <si>
    <t>昭和59年以前</t>
  </si>
  <si>
    <t>事業所数</t>
  </si>
  <si>
    <t>従業者数</t>
  </si>
  <si>
    <t>不　　　詳</t>
  </si>
  <si>
    <t>情報      通信業</t>
  </si>
  <si>
    <t>14．販売農家の年齢別農業経営者数</t>
  </si>
  <si>
    <t>85歳　　　以上</t>
  </si>
  <si>
    <t>100人以上</t>
  </si>
  <si>
    <t>24年</t>
  </si>
  <si>
    <t>事 業 所 数</t>
  </si>
  <si>
    <t>事業所数</t>
  </si>
  <si>
    <t>平成7～16年</t>
  </si>
  <si>
    <t>サービス業（複合サービス事業を含む）</t>
  </si>
  <si>
    <t>【事業】</t>
  </si>
  <si>
    <t>全体</t>
  </si>
  <si>
    <t>出 荷 額 等 (万円)　</t>
  </si>
  <si>
    <t>Ⅹ</t>
  </si>
  <si>
    <t>―</t>
  </si>
  <si>
    <t>印刷・同関連業</t>
  </si>
  <si>
    <t>サービス業
（他に分類されないもの）</t>
  </si>
  <si>
    <t>従業者数</t>
  </si>
  <si>
    <t>７</t>
  </si>
  <si>
    <t xml:space="preserve">各年２月１日現在　単位：戸 </t>
  </si>
  <si>
    <t>30アール　未　　満</t>
  </si>
  <si>
    <t>兼　業　農　家</t>
  </si>
  <si>
    <t xml:space="preserve">各年２月１日現在　単位：ａ </t>
  </si>
  <si>
    <t>15,185
(18,699)</t>
  </si>
  <si>
    <t xml:space="preserve">頭 </t>
  </si>
  <si>
    <t xml:space="preserve">各年１月１日現在 </t>
  </si>
  <si>
    <t>キャベツ</t>
  </si>
  <si>
    <t>ウド</t>
  </si>
  <si>
    <t>ねぎ</t>
  </si>
  <si>
    <t>カリフラワー</t>
  </si>
  <si>
    <t>ブロッコリー</t>
  </si>
  <si>
    <t>ごぼう</t>
  </si>
  <si>
    <t>こかぶ</t>
  </si>
  <si>
    <t>インゲン</t>
  </si>
  <si>
    <t>トマト</t>
  </si>
  <si>
    <t>キュウリ</t>
  </si>
  <si>
    <t>ナス</t>
  </si>
  <si>
    <t>みかん</t>
  </si>
  <si>
    <t>リンゴ</t>
  </si>
  <si>
    <t>キウイフルーツ</t>
  </si>
  <si>
    <t>とうもろこし</t>
  </si>
  <si>
    <t>製造品出荷額等
      （百万円）</t>
  </si>
  <si>
    <t>―</t>
  </si>
  <si>
    <t>養　　　　　豚</t>
  </si>
  <si>
    <t>Ｒ</t>
  </si>
  <si>
    <t>Ａ～Ｓ</t>
  </si>
  <si>
    <t xml:space="preserve">― </t>
  </si>
  <si>
    <t xml:space="preserve">― </t>
  </si>
  <si>
    <t xml:space="preserve">― </t>
  </si>
  <si>
    <t>26年</t>
  </si>
  <si>
    <t>平成21年</t>
  </si>
  <si>
    <t xml:space="preserve"> ― </t>
  </si>
  <si>
    <t xml:space="preserve"> ― </t>
  </si>
  <si>
    <t>Ａ～Ｒ</t>
  </si>
  <si>
    <t xml:space="preserve">― </t>
  </si>
  <si>
    <t xml:space="preserve">     ― </t>
  </si>
  <si>
    <t xml:space="preserve">　　 ― </t>
  </si>
  <si>
    <t>電気･ｶﾞｽ･
熱供給・
水道業</t>
  </si>
  <si>
    <t>Ｒ</t>
  </si>
  <si>
    <r>
      <t>サービス業　　　　　　　　　</t>
    </r>
    <r>
      <rPr>
        <sz val="10"/>
        <rFont val="ＭＳ 明朝"/>
        <family val="1"/>
      </rPr>
      <t>（他に分類されないもの）</t>
    </r>
  </si>
  <si>
    <t>　　　　　　　　者　　　　　　　　規　　　　　　　　模　　　　　　　　別</t>
  </si>
  <si>
    <t xml:space="preserve">従　　　　　　　　業 </t>
  </si>
  <si>
    <t>出向・派遣
従業者のみ
の事業所数</t>
  </si>
  <si>
    <t>総　　　　数</t>
  </si>
  <si>
    <t>開設</t>
  </si>
  <si>
    <t>時期別</t>
  </si>
  <si>
    <t>22</t>
  </si>
  <si>
    <t>27</t>
  </si>
  <si>
    <t>専 業 農 家</t>
  </si>
  <si>
    <t>農 業 が 主</t>
  </si>
  <si>
    <t>兼 業 が 主</t>
  </si>
  <si>
    <t>300ｱｰﾙ
以　上</t>
  </si>
  <si>
    <t>　　　以上または、一定の規模以上で農産物の生産を行う経営体。</t>
  </si>
  <si>
    <t>　　　の合計。</t>
  </si>
  <si>
    <t xml:space="preserve">― </t>
  </si>
  <si>
    <t>40～
　49</t>
  </si>
  <si>
    <t>50～
　54</t>
  </si>
  <si>
    <t>55～
　59</t>
  </si>
  <si>
    <t>60～
　64</t>
  </si>
  <si>
    <t>65～
　69</t>
  </si>
  <si>
    <t>70～
　74</t>
  </si>
  <si>
    <t>75～
　79</t>
  </si>
  <si>
    <t>80～
　84</t>
  </si>
  <si>
    <t>総　　数</t>
  </si>
  <si>
    <t>産　　業　　分　　類</t>
  </si>
  <si>
    <t>年　　　　　次</t>
  </si>
  <si>
    <t>事業所数</t>
  </si>
  <si>
    <t>工　　　　　業</t>
  </si>
  <si>
    <r>
      <t xml:space="preserve">ｻｰﾋﾞｽ業
</t>
    </r>
    <r>
      <rPr>
        <sz val="8"/>
        <rFont val="ＭＳ 明朝"/>
        <family val="1"/>
      </rPr>
      <t>他に分類されないもの</t>
    </r>
  </si>
  <si>
    <t>複合
ｻｰﾋﾞｽ事業</t>
  </si>
  <si>
    <t>４．産　　　業</t>
  </si>
  <si>
    <t>医療，福祉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</si>
  <si>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</si>
  <si>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</si>
  <si>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</si>
  <si>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</si>
  <si>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</si>
  <si>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</si>
  <si>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</si>
  <si>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</si>
  <si>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鉱業，採石業，砂利採取業</t>
  </si>
  <si>
    <t>金融業，保険業</t>
  </si>
  <si>
    <t>学術研究，
専門・技術サービス業</t>
  </si>
  <si>
    <t>生活関連サービス業，娯楽業</t>
  </si>
  <si>
    <t>運輸業，
郵便業</t>
  </si>
  <si>
    <t>卸売業，
小売業</t>
  </si>
  <si>
    <t>金融業，
保険業</t>
  </si>
  <si>
    <t>不動産業，
物品賃貸業</t>
  </si>
  <si>
    <t>学術研究，
専門・技術
ｻｰﾋﾞｽ業</t>
  </si>
  <si>
    <t>生活関連
ｻｰﾋﾞｽ業，
娯楽業</t>
  </si>
  <si>
    <t>教育，
学習支援業</t>
  </si>
  <si>
    <t>学術研究，専門・技術ｻｰﾋﾞｽ業</t>
  </si>
  <si>
    <t>運輸業，郵便業，情報通信業</t>
  </si>
  <si>
    <t>卸売業，小売業，宿泊業，飲食サービス業</t>
  </si>
  <si>
    <t>学術研究，専門・技術サービス業</t>
  </si>
  <si>
    <t>サービス業(他に分類されないもの)</t>
  </si>
  <si>
    <t>宿泊業，
飲食サー
ビス業</t>
  </si>
  <si>
    <t xml:space="preserve">平成28年６月１日現在 </t>
  </si>
  <si>
    <t>全産業（Ｓ公務を除く）</t>
  </si>
  <si>
    <t>事業所数</t>
  </si>
  <si>
    <t>28年</t>
  </si>
  <si>
    <t>全産業（公務を除く）</t>
  </si>
  <si>
    <t>Ａ～Ｒ</t>
  </si>
  <si>
    <t>―</t>
  </si>
  <si>
    <t>対前回増加率（％）</t>
  </si>
  <si>
    <t>注：平成21年・26年は経済センサス基礎調査。</t>
  </si>
  <si>
    <t>　資料：経済センサス－活動調査及び新産業分類による分類・以下同</t>
  </si>
  <si>
    <t>Ａ～Ｒ</t>
  </si>
  <si>
    <t>Ａ・Ｂ</t>
  </si>
  <si>
    <t>Ａ・Ｒ</t>
  </si>
  <si>
    <t xml:space="preserve">― </t>
  </si>
  <si>
    <t>平成17～26年</t>
  </si>
  <si>
    <t>平成27・28年</t>
  </si>
  <si>
    <t xml:space="preserve">― </t>
  </si>
  <si>
    <t xml:space="preserve">― </t>
  </si>
  <si>
    <t>　注：平成17年については販売農家のみの集計数値で、（　）内は総農家の経営耕地面積</t>
  </si>
  <si>
    <t>　　　平成22年以降については、農業経営体の集計数値。農業経営体とは、経営耕地30ａ</t>
  </si>
  <si>
    <t xml:space="preserve">平成28年６月１日現在　単位：人 </t>
  </si>
  <si>
    <t>合計</t>
  </si>
  <si>
    <t xml:space="preserve">各年６月１日現在 </t>
  </si>
  <si>
    <t>元</t>
  </si>
  <si>
    <t>令　和</t>
  </si>
  <si>
    <t>　 注：令和元年経済センサス－基礎調査の統計結果については、調査内容等の変更が</t>
  </si>
  <si>
    <t>あり、詳細な情報がない。</t>
  </si>
  <si>
    <t>注：平成29年工業統計調査において調査日が12月31日から６月１日に変更となっている。</t>
  </si>
  <si>
    <t>　資料：産業観光課</t>
  </si>
  <si>
    <t>ぶどう</t>
  </si>
  <si>
    <t>ブルーベリー</t>
  </si>
  <si>
    <t>26</t>
  </si>
  <si>
    <t>27</t>
  </si>
  <si>
    <t>28</t>
  </si>
  <si>
    <t>29</t>
  </si>
  <si>
    <t>30</t>
  </si>
  <si>
    <t>31</t>
  </si>
  <si>
    <t>令和</t>
  </si>
  <si>
    <t>年</t>
  </si>
  <si>
    <t>情報通信機械器具製造業</t>
  </si>
  <si>
    <t>　資料：農林業センサス・以下同</t>
  </si>
  <si>
    <t>令和</t>
  </si>
  <si>
    <t>自　給　的　農　家</t>
  </si>
  <si>
    <t>販　売　農　家</t>
  </si>
  <si>
    <t>30～
　39</t>
  </si>
  <si>
    <t>計</t>
  </si>
  <si>
    <t>販売
なし</t>
  </si>
  <si>
    <t xml:space="preserve">令和２年２月１日現在　単位：戸 </t>
  </si>
  <si>
    <t xml:space="preserve">令和２年２月１日現在　単位：人 </t>
  </si>
  <si>
    <t>50万円
　未満</t>
  </si>
  <si>
    <t>50～
 100万円
　　未満</t>
  </si>
  <si>
    <t>100～
300万円
　 未満</t>
  </si>
  <si>
    <t>300～
500万円
　 未満</t>
  </si>
  <si>
    <t>1,000 ～
　 3,000
万円未満</t>
  </si>
  <si>
    <t>5,000
　 万円
 　以上</t>
  </si>
  <si>
    <t>500～
 　1,000
万円未満</t>
  </si>
  <si>
    <t>3,000 ～
 　 5,000
 万円未満</t>
  </si>
  <si>
    <t>　注：令和２年については自給的農家を含まない。また、単位は経営体である。</t>
  </si>
  <si>
    <t xml:space="preserve">令和４年１月～令和４年12月　単位：ａ </t>
  </si>
  <si>
    <t>１　産業大分類別事業所数及び従業者数</t>
  </si>
  <si>
    <r>
      <t>２　全産業に占める割合</t>
    </r>
    <r>
      <rPr>
        <sz val="11"/>
        <rFont val="ＭＳ 明朝"/>
        <family val="1"/>
      </rPr>
      <t>（平成28年６月１日現在）</t>
    </r>
  </si>
  <si>
    <t>３　産業大分類別事業所数の推移―民営―</t>
  </si>
  <si>
    <t>４　産業大分類別従業者数の推移―民営―</t>
  </si>
  <si>
    <t>５　産業大分類別、経営組織別事業所数及び従業者数―民営―</t>
  </si>
  <si>
    <t>６　町丁字別、産業大分類別事業所数―民営―</t>
  </si>
  <si>
    <t>７　町丁字別、産業大分類別従業者数</t>
  </si>
  <si>
    <t>８　産業大分類別、従業者（総数）規模別事業所数及び従業者数</t>
  </si>
  <si>
    <t>９　産業大分類別、開設時期別事業所数及び従業者数－民営－</t>
  </si>
  <si>
    <t>10　農家数の推移</t>
  </si>
  <si>
    <t>11　経営耕地面積別農家数の推移</t>
  </si>
  <si>
    <t>12　経営耕地面積の推移</t>
  </si>
  <si>
    <t>13　販売農家の農作物販売金額規模別農家数</t>
  </si>
  <si>
    <t>15　家畜飼養頭羽数の推移</t>
  </si>
  <si>
    <t>16　主要作物の作付面積の状況</t>
  </si>
  <si>
    <t>17　産業分類別事業所数・従業者数及び製造品出荷額等</t>
  </si>
  <si>
    <t>18　事業所数・従業者数及び製造品出荷額等の推移</t>
  </si>
  <si>
    <t>19　東京都の工業に占める本市の割合</t>
  </si>
  <si>
    <t xml:space="preserve">令和３年６月１日現在 </t>
  </si>
  <si>
    <t>（令和２年１月～12月）</t>
  </si>
  <si>
    <t>化学工業</t>
  </si>
  <si>
    <t>非鉄金属製造業</t>
  </si>
  <si>
    <t>３</t>
  </si>
  <si>
    <t>注：平成27年は経済センサス-活動調査の実施に伴い中止。</t>
  </si>
  <si>
    <t xml:space="preserve">令和３年６月１日現在 </t>
  </si>
  <si>
    <t>資料：令和３年経済センサス-活動調査・以下同</t>
  </si>
  <si>
    <t>　注：記載の数値は、全て従業者４人以上の事業所についてである。以下同。</t>
  </si>
  <si>
    <t>　　　Ⅹは秘匿数字で合計に含まれる。</t>
  </si>
  <si>
    <t>　注：令和３年は「経済センサス-活動調査」の実施年に伴い、工業統計調査中止のため、数値</t>
  </si>
  <si>
    <t>　　は令和３年経済センサス-活動調査から抽出</t>
  </si>
  <si>
    <t>注：令和３年は「経済センサス-活動調査」の実施年に伴い中止。</t>
  </si>
  <si>
    <t>　　なお、数値は令和３年経済センサス-活動調査から抽出</t>
  </si>
  <si>
    <t xml:space="preserve">    なお、数値は令和３年経済センサス-活動調査から抽出</t>
  </si>
  <si>
    <r>
      <t xml:space="preserve"> 　　割　 合（％）　　　</t>
    </r>
    <r>
      <rPr>
        <sz val="10"/>
        <rFont val="ＭＳ 明朝"/>
        <family val="1"/>
      </rPr>
      <t>（武蔵村山市／東京都）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</si>
</sst>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#,##0_);[Red]\(#,##0\)"/>
    <numFmt numFmtId="180" formatCode="#,##0.0_);[Red]\(#,##0.0\)"/>
    <numFmt numFmtId="181" formatCode="###,###,##0;&quot;-&quot;##,###,##0"/>
    <numFmt numFmtId="182" formatCode="\ ###,###,##0;&quot;-&quot;###,###,##0"/>
    <numFmt numFmtId="183" formatCode="0.0_ "/>
    <numFmt numFmtId="184" formatCode="0.0%"/>
    <numFmt numFmtId="185" formatCode="#,##0;&quot;△ &quot;#,##0"/>
    <numFmt numFmtId="186" formatCode="#,##0.0;&quot;△ &quot;#,##0.0"/>
    <numFmt numFmtId="187" formatCode="0.0;&quot;△ &quot;0.0"/>
    <numFmt numFmtId="188" formatCode="0_);[Red]\(0\)"/>
    <numFmt numFmtId="189" formatCode="0;[Red]0"/>
    <numFmt numFmtId="190" formatCode="0;&quot;△ &quot;0"/>
    <numFmt numFmtId="191" formatCode="#,##0;[Red]#,##0"/>
    <numFmt numFmtId="192" formatCode="[&lt;=999]000;[&lt;=9999]000\-00;000\-0000"/>
    <numFmt numFmtId="193" formatCode="0_);\(0\)"/>
    <numFmt numFmtId="194" formatCode="#,##0.0;[Red]\-#,##0.0"/>
    <numFmt numFmtId="195" formatCode="#,##0.00_);[Red]\(#,##0.00\)"/>
    <numFmt numFmtId="196" formatCode="#,##0.000_);[Red]\(#,##0.000\)"/>
    <numFmt numFmtId="197" formatCode="[DBNum3][$-411]0"/>
    <numFmt numFmtId="198" formatCode="&quot;¥&quot;#,##0_);[Red]\(&quot;¥&quot;#,##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b/>
      <sz val="3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9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9" fontId="50" fillId="0" borderId="10" xfId="0" applyNumberFormat="1" applyFont="1" applyBorder="1" applyAlignment="1">
      <alignment horizontal="right" vertical="center" indent="1"/>
    </xf>
    <xf numFmtId="179" fontId="7" fillId="0" borderId="10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right" vertical="center" wrapText="1" indent="1"/>
    </xf>
    <xf numFmtId="179" fontId="50" fillId="0" borderId="12" xfId="0" applyNumberFormat="1" applyFont="1" applyBorder="1" applyAlignment="1">
      <alignment horizontal="right" vertical="center" wrapText="1" indent="1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/>
    </xf>
    <xf numFmtId="0" fontId="7" fillId="0" borderId="0" xfId="0" applyFont="1" applyAlignment="1">
      <alignment horizontal="right" vertical="top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Alignment="1">
      <alignment/>
    </xf>
    <xf numFmtId="3" fontId="7" fillId="0" borderId="21" xfId="0" applyNumberFormat="1" applyFont="1" applyBorder="1" applyAlignment="1">
      <alignment horizontal="center" vertical="center" wrapText="1"/>
    </xf>
    <xf numFmtId="179" fontId="7" fillId="0" borderId="0" xfId="0" applyNumberFormat="1" applyFont="1" applyBorder="1" applyAlignment="1">
      <alignment horizontal="right" vertical="center" indent="1"/>
    </xf>
    <xf numFmtId="179" fontId="50" fillId="0" borderId="0" xfId="0" applyNumberFormat="1" applyFont="1" applyBorder="1" applyAlignment="1">
      <alignment horizontal="right" vertical="center" indent="1"/>
    </xf>
    <xf numFmtId="0" fontId="50" fillId="0" borderId="20" xfId="0" applyFont="1" applyBorder="1" applyAlignment="1">
      <alignment horizontal="center" vertical="center"/>
    </xf>
    <xf numFmtId="38" fontId="7" fillId="0" borderId="22" xfId="49" applyFont="1" applyFill="1" applyBorder="1" applyAlignment="1" applyProtection="1">
      <alignment horizontal="right" vertical="center"/>
      <protection locked="0"/>
    </xf>
    <xf numFmtId="38" fontId="7" fillId="0" borderId="23" xfId="49" applyFont="1" applyFill="1" applyBorder="1" applyAlignment="1" applyProtection="1">
      <alignment horizontal="right" vertical="center"/>
      <protection locked="0"/>
    </xf>
    <xf numFmtId="38" fontId="7" fillId="0" borderId="24" xfId="49" applyFont="1" applyFill="1" applyBorder="1" applyAlignment="1" applyProtection="1">
      <alignment horizontal="right" vertical="center"/>
      <protection locked="0"/>
    </xf>
    <xf numFmtId="185" fontId="7" fillId="0" borderId="23" xfId="0" applyNumberFormat="1" applyFont="1" applyFill="1" applyBorder="1" applyAlignment="1">
      <alignment horizontal="right" vertical="center"/>
    </xf>
    <xf numFmtId="187" fontId="7" fillId="0" borderId="22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right" vertical="top"/>
    </xf>
    <xf numFmtId="0" fontId="7" fillId="0" borderId="26" xfId="0" applyFont="1" applyBorder="1" applyAlignment="1">
      <alignment horizontal="distributed" vertical="center" wrapText="1" indent="1"/>
    </xf>
    <xf numFmtId="0" fontId="7" fillId="0" borderId="27" xfId="0" applyFont="1" applyBorder="1" applyAlignment="1">
      <alignment horizontal="distributed" vertical="center" wrapText="1" indent="1"/>
    </xf>
    <xf numFmtId="0" fontId="7" fillId="0" borderId="28" xfId="0" applyFont="1" applyBorder="1" applyAlignment="1">
      <alignment horizontal="distributed" vertical="center" indent="1"/>
    </xf>
    <xf numFmtId="0" fontId="7" fillId="0" borderId="27" xfId="0" applyFont="1" applyBorder="1" applyAlignment="1">
      <alignment horizontal="distributed" vertical="center" indent="1"/>
    </xf>
    <xf numFmtId="38" fontId="7" fillId="0" borderId="29" xfId="49" applyFont="1" applyFill="1" applyBorder="1" applyAlignment="1" applyProtection="1">
      <alignment horizontal="right" vertical="center"/>
      <protection locked="0"/>
    </xf>
    <xf numFmtId="38" fontId="7" fillId="0" borderId="10" xfId="49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85" fontId="7" fillId="0" borderId="30" xfId="0" applyNumberFormat="1" applyFont="1" applyFill="1" applyBorder="1" applyAlignment="1">
      <alignment horizontal="right" vertical="center"/>
    </xf>
    <xf numFmtId="185" fontId="7" fillId="0" borderId="31" xfId="0" applyNumberFormat="1" applyFont="1" applyFill="1" applyBorder="1" applyAlignment="1">
      <alignment horizontal="right" vertical="center"/>
    </xf>
    <xf numFmtId="185" fontId="7" fillId="0" borderId="32" xfId="0" applyNumberFormat="1" applyFont="1" applyFill="1" applyBorder="1" applyAlignment="1">
      <alignment horizontal="right" vertical="center"/>
    </xf>
    <xf numFmtId="38" fontId="7" fillId="0" borderId="23" xfId="49" applyFont="1" applyFill="1" applyBorder="1" applyAlignment="1">
      <alignment horizontal="right"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 shrinkToFit="1"/>
    </xf>
    <xf numFmtId="38" fontId="7" fillId="13" borderId="0" xfId="49" applyFont="1" applyFill="1" applyAlignment="1">
      <alignment vertical="center"/>
    </xf>
    <xf numFmtId="38" fontId="7" fillId="0" borderId="0" xfId="49" applyFont="1" applyAlignment="1">
      <alignment vertical="center"/>
    </xf>
    <xf numFmtId="0" fontId="7" fillId="0" borderId="35" xfId="0" applyFont="1" applyBorder="1" applyAlignment="1">
      <alignment vertical="center" shrinkToFit="1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Fill="1" applyBorder="1" applyAlignment="1">
      <alignment horizontal="center" vertical="center"/>
    </xf>
    <xf numFmtId="187" fontId="7" fillId="0" borderId="33" xfId="0" applyNumberFormat="1" applyFont="1" applyFill="1" applyBorder="1" applyAlignment="1">
      <alignment horizontal="right" vertical="center"/>
    </xf>
    <xf numFmtId="187" fontId="7" fillId="0" borderId="23" xfId="0" applyNumberFormat="1" applyFont="1" applyFill="1" applyBorder="1" applyAlignment="1">
      <alignment horizontal="right" vertical="center"/>
    </xf>
    <xf numFmtId="185" fontId="7" fillId="0" borderId="0" xfId="49" applyNumberFormat="1" applyFont="1" applyFill="1" applyBorder="1" applyAlignment="1">
      <alignment horizontal="right" vertical="center"/>
    </xf>
    <xf numFmtId="185" fontId="7" fillId="0" borderId="17" xfId="49" applyNumberFormat="1" applyFont="1" applyFill="1" applyBorder="1" applyAlignment="1">
      <alignment horizontal="right" vertical="center"/>
    </xf>
    <xf numFmtId="185" fontId="7" fillId="0" borderId="25" xfId="49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9" fontId="7" fillId="0" borderId="25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40" xfId="0" applyNumberFormat="1" applyFont="1" applyFill="1" applyBorder="1" applyAlignment="1">
      <alignment horizontal="right" vertical="center"/>
    </xf>
    <xf numFmtId="179" fontId="7" fillId="0" borderId="12" xfId="0" applyNumberFormat="1" applyFont="1" applyFill="1" applyBorder="1" applyAlignment="1">
      <alignment horizontal="right" vertical="center"/>
    </xf>
    <xf numFmtId="179" fontId="7" fillId="0" borderId="41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179" fontId="7" fillId="0" borderId="31" xfId="0" applyNumberFormat="1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distributed" vertical="center" indent="1"/>
    </xf>
    <xf numFmtId="176" fontId="7" fillId="0" borderId="41" xfId="0" applyNumberFormat="1" applyFont="1" applyFill="1" applyBorder="1" applyAlignment="1">
      <alignment horizontal="right" vertical="center" indent="2"/>
    </xf>
    <xf numFmtId="176" fontId="7" fillId="0" borderId="12" xfId="0" applyNumberFormat="1" applyFont="1" applyFill="1" applyBorder="1" applyAlignment="1">
      <alignment horizontal="right" vertical="center" indent="2"/>
    </xf>
    <xf numFmtId="0" fontId="7" fillId="0" borderId="15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distributed" vertical="center" indent="1"/>
    </xf>
    <xf numFmtId="176" fontId="7" fillId="0" borderId="31" xfId="0" applyNumberFormat="1" applyFont="1" applyFill="1" applyBorder="1" applyAlignment="1">
      <alignment horizontal="right" vertical="center" indent="2"/>
    </xf>
    <xf numFmtId="176" fontId="7" fillId="0" borderId="40" xfId="0" applyNumberFormat="1" applyFont="1" applyFill="1" applyBorder="1" applyAlignment="1">
      <alignment horizontal="right" vertical="center" indent="2"/>
    </xf>
    <xf numFmtId="0" fontId="7" fillId="0" borderId="28" xfId="0" applyFont="1" applyFill="1" applyBorder="1" applyAlignment="1">
      <alignment horizontal="distributed" vertical="center" shrinkToFit="1"/>
    </xf>
    <xf numFmtId="0" fontId="7" fillId="0" borderId="43" xfId="0" applyFont="1" applyFill="1" applyBorder="1" applyAlignment="1">
      <alignment horizontal="distributed" vertical="center" shrinkToFit="1"/>
    </xf>
    <xf numFmtId="0" fontId="7" fillId="0" borderId="39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distributed" vertical="center" wrapText="1" indent="1"/>
    </xf>
    <xf numFmtId="176" fontId="7" fillId="0" borderId="28" xfId="0" applyNumberFormat="1" applyFont="1" applyFill="1" applyBorder="1" applyAlignment="1">
      <alignment horizontal="right" vertical="center" indent="2"/>
    </xf>
    <xf numFmtId="176" fontId="7" fillId="0" borderId="43" xfId="0" applyNumberFormat="1" applyFont="1" applyFill="1" applyBorder="1" applyAlignment="1">
      <alignment horizontal="right" vertical="center" indent="2"/>
    </xf>
    <xf numFmtId="38" fontId="7" fillId="0" borderId="43" xfId="49" applyFont="1" applyFill="1" applyBorder="1" applyAlignment="1" applyProtection="1">
      <alignment horizontal="right" vertical="center"/>
      <protection locked="0"/>
    </xf>
    <xf numFmtId="185" fontId="7" fillId="0" borderId="0" xfId="0" applyNumberFormat="1" applyFont="1" applyFill="1" applyBorder="1" applyAlignment="1">
      <alignment horizontal="right" vertical="center"/>
    </xf>
    <xf numFmtId="38" fontId="7" fillId="0" borderId="12" xfId="49" applyFont="1" applyFill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185" fontId="7" fillId="0" borderId="25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 indent="2"/>
    </xf>
    <xf numFmtId="0" fontId="7" fillId="0" borderId="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distributed" vertical="center" indent="1"/>
    </xf>
    <xf numFmtId="187" fontId="7" fillId="0" borderId="39" xfId="0" applyNumberFormat="1" applyFont="1" applyFill="1" applyBorder="1" applyAlignment="1">
      <alignment horizontal="right" vertical="center"/>
    </xf>
    <xf numFmtId="187" fontId="7" fillId="0" borderId="22" xfId="0" applyNumberFormat="1" applyFont="1" applyFill="1" applyBorder="1" applyAlignment="1">
      <alignment horizontal="right" vertical="center"/>
    </xf>
    <xf numFmtId="187" fontId="7" fillId="0" borderId="43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187" fontId="7" fillId="0" borderId="14" xfId="0" applyNumberFormat="1" applyFont="1" applyFill="1" applyBorder="1" applyAlignment="1">
      <alignment horizontal="right" vertical="center"/>
    </xf>
    <xf numFmtId="187" fontId="7" fillId="0" borderId="23" xfId="0" applyNumberFormat="1" applyFont="1" applyFill="1" applyBorder="1" applyAlignment="1">
      <alignment horizontal="right" vertical="center"/>
    </xf>
    <xf numFmtId="187" fontId="7" fillId="0" borderId="12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87" fontId="7" fillId="0" borderId="0" xfId="0" applyNumberFormat="1" applyFont="1" applyFill="1" applyBorder="1" applyAlignment="1">
      <alignment horizontal="right" vertical="center"/>
    </xf>
    <xf numFmtId="187" fontId="7" fillId="0" borderId="0" xfId="0" applyNumberFormat="1" applyFont="1" applyFill="1" applyBorder="1" applyAlignment="1">
      <alignment horizontal="right" vertical="center"/>
    </xf>
    <xf numFmtId="0" fontId="7" fillId="0" borderId="41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87" fontId="7" fillId="0" borderId="15" xfId="0" applyNumberFormat="1" applyFont="1" applyFill="1" applyBorder="1" applyAlignment="1">
      <alignment horizontal="right" vertical="center"/>
    </xf>
    <xf numFmtId="187" fontId="7" fillId="0" borderId="33" xfId="0" applyNumberFormat="1" applyFont="1" applyFill="1" applyBorder="1" applyAlignment="1">
      <alignment horizontal="right" vertical="center"/>
    </xf>
    <xf numFmtId="187" fontId="7" fillId="0" borderId="40" xfId="0" applyNumberFormat="1" applyFont="1" applyFill="1" applyBorder="1" applyAlignment="1">
      <alignment horizontal="right" vertical="center"/>
    </xf>
    <xf numFmtId="185" fontId="7" fillId="0" borderId="43" xfId="49" applyNumberFormat="1" applyFont="1" applyFill="1" applyBorder="1" applyAlignment="1">
      <alignment horizontal="right" vertical="center"/>
    </xf>
    <xf numFmtId="187" fontId="7" fillId="0" borderId="43" xfId="0" applyNumberFormat="1" applyFont="1" applyFill="1" applyBorder="1" applyAlignment="1">
      <alignment horizontal="right" vertical="center"/>
    </xf>
    <xf numFmtId="185" fontId="7" fillId="0" borderId="12" xfId="49" applyNumberFormat="1" applyFont="1" applyFill="1" applyBorder="1" applyAlignment="1">
      <alignment horizontal="right" vertical="center"/>
    </xf>
    <xf numFmtId="187" fontId="7" fillId="0" borderId="12" xfId="0" applyNumberFormat="1" applyFont="1" applyFill="1" applyBorder="1" applyAlignment="1">
      <alignment horizontal="right" vertical="center"/>
    </xf>
    <xf numFmtId="185" fontId="7" fillId="0" borderId="40" xfId="49" applyNumberFormat="1" applyFont="1" applyFill="1" applyBorder="1" applyAlignment="1">
      <alignment horizontal="right" vertical="center"/>
    </xf>
    <xf numFmtId="187" fontId="7" fillId="0" borderId="40" xfId="0" applyNumberFormat="1" applyFont="1" applyFill="1" applyBorder="1" applyAlignment="1">
      <alignment horizontal="right" vertical="center"/>
    </xf>
    <xf numFmtId="185" fontId="7" fillId="0" borderId="41" xfId="0" applyNumberFormat="1" applyFont="1" applyFill="1" applyBorder="1" applyAlignment="1">
      <alignment horizontal="right" vertical="center"/>
    </xf>
    <xf numFmtId="185" fontId="7" fillId="0" borderId="22" xfId="0" applyNumberFormat="1" applyFont="1" applyFill="1" applyBorder="1" applyAlignment="1">
      <alignment horizontal="right" vertical="center"/>
    </xf>
    <xf numFmtId="185" fontId="7" fillId="0" borderId="29" xfId="0" applyNumberFormat="1" applyFont="1" applyFill="1" applyBorder="1" applyAlignment="1">
      <alignment horizontal="right" vertical="center"/>
    </xf>
    <xf numFmtId="185" fontId="7" fillId="0" borderId="28" xfId="49" applyNumberFormat="1" applyFont="1" applyFill="1" applyBorder="1" applyAlignment="1">
      <alignment horizontal="right" vertical="center"/>
    </xf>
    <xf numFmtId="187" fontId="7" fillId="0" borderId="44" xfId="0" applyNumberFormat="1" applyFont="1" applyFill="1" applyBorder="1" applyAlignment="1">
      <alignment horizontal="right" vertical="center"/>
    </xf>
    <xf numFmtId="185" fontId="7" fillId="0" borderId="10" xfId="0" applyNumberFormat="1" applyFont="1" applyFill="1" applyBorder="1" applyAlignment="1">
      <alignment horizontal="right" vertical="center"/>
    </xf>
    <xf numFmtId="185" fontId="7" fillId="0" borderId="41" xfId="49" applyNumberFormat="1" applyFont="1" applyFill="1" applyBorder="1" applyAlignment="1">
      <alignment horizontal="right" vertical="center"/>
    </xf>
    <xf numFmtId="38" fontId="7" fillId="0" borderId="41" xfId="49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38" fontId="7" fillId="0" borderId="41" xfId="49" applyFont="1" applyFill="1" applyBorder="1" applyAlignment="1">
      <alignment vertical="center"/>
    </xf>
    <xf numFmtId="38" fontId="7" fillId="0" borderId="23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31" xfId="49" applyFont="1" applyFill="1" applyBorder="1" applyAlignment="1">
      <alignment vertical="center"/>
    </xf>
    <xf numFmtId="38" fontId="7" fillId="0" borderId="33" xfId="49" applyFont="1" applyFill="1" applyBorder="1" applyAlignment="1">
      <alignment vertical="center"/>
    </xf>
    <xf numFmtId="38" fontId="7" fillId="0" borderId="34" xfId="49" applyFont="1" applyFill="1" applyBorder="1" applyAlignment="1">
      <alignment vertical="center"/>
    </xf>
    <xf numFmtId="185" fontId="7" fillId="0" borderId="31" xfId="49" applyNumberFormat="1" applyFont="1" applyFill="1" applyBorder="1" applyAlignment="1">
      <alignment horizontal="right" vertical="center"/>
    </xf>
    <xf numFmtId="187" fontId="7" fillId="0" borderId="25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right" vertical="center"/>
    </xf>
    <xf numFmtId="176" fontId="7" fillId="0" borderId="41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 indent="1" shrinkToFit="1"/>
    </xf>
    <xf numFmtId="0" fontId="7" fillId="0" borderId="0" xfId="0" applyFont="1" applyFill="1" applyBorder="1" applyAlignment="1">
      <alignment horizontal="distributed" vertical="center" wrapText="1" indent="1"/>
    </xf>
    <xf numFmtId="0" fontId="7" fillId="0" borderId="25" xfId="0" applyFont="1" applyFill="1" applyBorder="1" applyAlignment="1">
      <alignment horizontal="distributed" vertical="distributed" wrapText="1" indent="1" shrinkToFit="1"/>
    </xf>
    <xf numFmtId="176" fontId="7" fillId="0" borderId="31" xfId="0" applyNumberFormat="1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>
      <alignment horizontal="right" vertical="center"/>
    </xf>
    <xf numFmtId="176" fontId="7" fillId="0" borderId="40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distributed" vertical="center" wrapText="1"/>
    </xf>
    <xf numFmtId="49" fontId="8" fillId="0" borderId="15" xfId="0" applyNumberFormat="1" applyFont="1" applyFill="1" applyBorder="1" applyAlignment="1">
      <alignment horizontal="distributed" vertical="center" wrapText="1"/>
    </xf>
    <xf numFmtId="0" fontId="10" fillId="0" borderId="15" xfId="0" applyFont="1" applyFill="1" applyBorder="1" applyAlignment="1">
      <alignment horizontal="distributed" vertical="center" wrapText="1"/>
    </xf>
    <xf numFmtId="176" fontId="7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 shrinkToFi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horizontal="right" vertical="center"/>
    </xf>
    <xf numFmtId="179" fontId="7" fillId="0" borderId="13" xfId="0" applyNumberFormat="1" applyFont="1" applyFill="1" applyBorder="1" applyAlignment="1">
      <alignment horizontal="right" vertical="center"/>
    </xf>
    <xf numFmtId="179" fontId="7" fillId="0" borderId="32" xfId="0" applyNumberFormat="1" applyFont="1" applyFill="1" applyBorder="1" applyAlignment="1">
      <alignment horizontal="right" vertical="center"/>
    </xf>
    <xf numFmtId="179" fontId="7" fillId="0" borderId="18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distributed" vertical="center"/>
    </xf>
    <xf numFmtId="179" fontId="7" fillId="0" borderId="1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distributed" vertical="center" wrapText="1" shrinkToFi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distributed" vertical="center" wrapText="1"/>
    </xf>
    <xf numFmtId="179" fontId="7" fillId="0" borderId="34" xfId="0" applyNumberFormat="1" applyFont="1" applyFill="1" applyBorder="1" applyAlignment="1">
      <alignment horizontal="right" vertical="center"/>
    </xf>
    <xf numFmtId="0" fontId="10" fillId="0" borderId="4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194" fontId="6" fillId="0" borderId="0" xfId="0" applyNumberFormat="1" applyFont="1" applyFill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79" fontId="50" fillId="0" borderId="14" xfId="0" applyNumberFormat="1" applyFont="1" applyBorder="1" applyAlignment="1">
      <alignment horizontal="right" vertical="center" indent="1"/>
    </xf>
    <xf numFmtId="179" fontId="50" fillId="0" borderId="23" xfId="0" applyNumberFormat="1" applyFont="1" applyBorder="1" applyAlignment="1">
      <alignment horizontal="right" vertical="center" indent="1"/>
    </xf>
    <xf numFmtId="179" fontId="50" fillId="0" borderId="20" xfId="0" applyNumberFormat="1" applyFont="1" applyBorder="1" applyAlignment="1">
      <alignment horizontal="right" vertical="center" wrapText="1" indent="1"/>
    </xf>
    <xf numFmtId="0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79" fontId="51" fillId="0" borderId="0" xfId="0" applyNumberFormat="1" applyFont="1" applyBorder="1" applyAlignment="1">
      <alignment horizontal="right" vertical="center" indent="1"/>
    </xf>
    <xf numFmtId="179" fontId="51" fillId="0" borderId="0" xfId="0" applyNumberFormat="1" applyFont="1" applyBorder="1" applyAlignment="1">
      <alignment horizontal="right" vertical="center" wrapText="1" indent="1"/>
    </xf>
    <xf numFmtId="0" fontId="7" fillId="0" borderId="0" xfId="0" applyFont="1" applyBorder="1" applyAlignment="1">
      <alignment vertical="center"/>
    </xf>
    <xf numFmtId="179" fontId="7" fillId="0" borderId="39" xfId="0" applyNumberFormat="1" applyFont="1" applyFill="1" applyBorder="1" applyAlignment="1">
      <alignment horizontal="right" vertical="center" indent="1"/>
    </xf>
    <xf numFmtId="179" fontId="7" fillId="0" borderId="22" xfId="0" applyNumberFormat="1" applyFont="1" applyFill="1" applyBorder="1" applyAlignment="1">
      <alignment horizontal="right" vertical="center" indent="1"/>
    </xf>
    <xf numFmtId="3" fontId="7" fillId="0" borderId="21" xfId="0" applyNumberFormat="1" applyFont="1" applyFill="1" applyBorder="1" applyAlignment="1">
      <alignment horizontal="right" vertical="center" indent="1"/>
    </xf>
    <xf numFmtId="179" fontId="7" fillId="0" borderId="49" xfId="0" applyNumberFormat="1" applyFont="1" applyFill="1" applyBorder="1" applyAlignment="1">
      <alignment horizontal="right" vertical="center" indent="1"/>
    </xf>
    <xf numFmtId="179" fontId="7" fillId="0" borderId="23" xfId="0" applyNumberFormat="1" applyFont="1" applyFill="1" applyBorder="1" applyAlignment="1">
      <alignment horizontal="right" vertical="center" indent="1"/>
    </xf>
    <xf numFmtId="3" fontId="7" fillId="0" borderId="20" xfId="0" applyNumberFormat="1" applyFont="1" applyFill="1" applyBorder="1" applyAlignment="1">
      <alignment horizontal="right" vertical="center" indent="1"/>
    </xf>
    <xf numFmtId="179" fontId="7" fillId="0" borderId="14" xfId="0" applyNumberFormat="1" applyFont="1" applyFill="1" applyBorder="1" applyAlignment="1">
      <alignment horizontal="right" vertical="center" indent="1"/>
    </xf>
    <xf numFmtId="179" fontId="7" fillId="0" borderId="50" xfId="0" applyNumberFormat="1" applyFont="1" applyFill="1" applyBorder="1" applyAlignment="1">
      <alignment horizontal="right" vertical="center" indent="1"/>
    </xf>
    <xf numFmtId="179" fontId="7" fillId="0" borderId="33" xfId="0" applyNumberFormat="1" applyFont="1" applyFill="1" applyBorder="1" applyAlignment="1">
      <alignment horizontal="right" vertical="center" indent="1"/>
    </xf>
    <xf numFmtId="3" fontId="7" fillId="0" borderId="40" xfId="0" applyNumberFormat="1" applyFont="1" applyFill="1" applyBorder="1" applyAlignment="1">
      <alignment horizontal="right" vertical="center" indent="1"/>
    </xf>
    <xf numFmtId="179" fontId="7" fillId="0" borderId="51" xfId="0" applyNumberFormat="1" applyFont="1" applyFill="1" applyBorder="1" applyAlignment="1">
      <alignment horizontal="right" vertical="center" indent="1"/>
    </xf>
    <xf numFmtId="179" fontId="7" fillId="0" borderId="52" xfId="0" applyNumberFormat="1" applyFont="1" applyFill="1" applyBorder="1" applyAlignment="1">
      <alignment horizontal="right" vertical="center" indent="1"/>
    </xf>
    <xf numFmtId="179" fontId="7" fillId="0" borderId="53" xfId="0" applyNumberFormat="1" applyFont="1" applyFill="1" applyBorder="1" applyAlignment="1">
      <alignment horizontal="right" vertical="center" wrapText="1" indent="1"/>
    </xf>
    <xf numFmtId="179" fontId="7" fillId="0" borderId="54" xfId="0" applyNumberFormat="1" applyFont="1" applyBorder="1" applyAlignment="1">
      <alignment horizontal="right" vertical="center" indent="1"/>
    </xf>
    <xf numFmtId="179" fontId="7" fillId="0" borderId="55" xfId="0" applyNumberFormat="1" applyFont="1" applyBorder="1" applyAlignment="1">
      <alignment horizontal="right" vertical="center" indent="1"/>
    </xf>
    <xf numFmtId="179" fontId="7" fillId="0" borderId="56" xfId="0" applyNumberFormat="1" applyFont="1" applyBorder="1" applyAlignment="1">
      <alignment horizontal="right" vertical="center" wrapText="1" indent="1"/>
    </xf>
    <xf numFmtId="180" fontId="7" fillId="0" borderId="37" xfId="0" applyNumberFormat="1" applyFont="1" applyBorder="1" applyAlignment="1">
      <alignment horizontal="right" vertical="center" indent="1"/>
    </xf>
    <xf numFmtId="180" fontId="7" fillId="0" borderId="36" xfId="0" applyNumberFormat="1" applyFont="1" applyBorder="1" applyAlignment="1">
      <alignment horizontal="right" vertical="center" indent="1"/>
    </xf>
    <xf numFmtId="180" fontId="7" fillId="0" borderId="38" xfId="0" applyNumberFormat="1" applyFont="1" applyBorder="1" applyAlignment="1">
      <alignment horizontal="right" vertical="center" wrapText="1" indent="1"/>
    </xf>
    <xf numFmtId="0" fontId="7" fillId="0" borderId="25" xfId="0" applyNumberFormat="1" applyFont="1" applyFill="1" applyBorder="1" applyAlignment="1">
      <alignment horizontal="center" vertical="center"/>
    </xf>
    <xf numFmtId="179" fontId="7" fillId="0" borderId="15" xfId="0" applyNumberFormat="1" applyFont="1" applyBorder="1" applyAlignment="1">
      <alignment horizontal="right" vertical="center" indent="1"/>
    </xf>
    <xf numFmtId="179" fontId="7" fillId="0" borderId="33" xfId="0" applyNumberFormat="1" applyFont="1" applyBorder="1" applyAlignment="1">
      <alignment horizontal="right" vertical="center" indent="1"/>
    </xf>
    <xf numFmtId="179" fontId="7" fillId="0" borderId="42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57" xfId="0" applyFont="1" applyFill="1" applyBorder="1" applyAlignment="1">
      <alignment horizontal="distributed" vertical="center" shrinkToFit="1"/>
    </xf>
    <xf numFmtId="0" fontId="7" fillId="0" borderId="58" xfId="0" applyFont="1" applyFill="1" applyBorder="1" applyAlignment="1">
      <alignment horizontal="distributed" vertical="center" shrinkToFit="1"/>
    </xf>
    <xf numFmtId="0" fontId="7" fillId="0" borderId="11" xfId="0" applyFont="1" applyFill="1" applyBorder="1" applyAlignment="1">
      <alignment horizontal="distributed" vertical="center" shrinkToFit="1"/>
    </xf>
    <xf numFmtId="0" fontId="7" fillId="0" borderId="39" xfId="0" applyFont="1" applyFill="1" applyBorder="1" applyAlignment="1">
      <alignment horizontal="distributed" vertical="center" indent="3"/>
    </xf>
    <xf numFmtId="0" fontId="7" fillId="0" borderId="21" xfId="0" applyFont="1" applyFill="1" applyBorder="1" applyAlignment="1">
      <alignment horizontal="distributed" vertical="center" indent="3"/>
    </xf>
    <xf numFmtId="0" fontId="7" fillId="0" borderId="15" xfId="0" applyFont="1" applyFill="1" applyBorder="1" applyAlignment="1">
      <alignment horizontal="distributed" vertical="center" indent="3"/>
    </xf>
    <xf numFmtId="0" fontId="7" fillId="0" borderId="42" xfId="0" applyFont="1" applyFill="1" applyBorder="1" applyAlignment="1">
      <alignment horizontal="distributed" vertical="center" indent="3"/>
    </xf>
    <xf numFmtId="0" fontId="7" fillId="0" borderId="22" xfId="0" applyFont="1" applyFill="1" applyBorder="1" applyAlignment="1">
      <alignment horizontal="distributed" vertical="center" indent="2"/>
    </xf>
    <xf numFmtId="0" fontId="7" fillId="0" borderId="29" xfId="0" applyFont="1" applyFill="1" applyBorder="1" applyAlignment="1">
      <alignment horizontal="distributed" vertical="center" indent="2"/>
    </xf>
    <xf numFmtId="0" fontId="7" fillId="0" borderId="43" xfId="0" applyFont="1" applyFill="1" applyBorder="1" applyAlignment="1">
      <alignment horizontal="distributed" vertical="center" indent="2"/>
    </xf>
    <xf numFmtId="0" fontId="7" fillId="0" borderId="45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textRotation="180"/>
    </xf>
    <xf numFmtId="0" fontId="7" fillId="0" borderId="19" xfId="0" applyFont="1" applyFill="1" applyBorder="1" applyAlignment="1">
      <alignment horizontal="distributed" vertical="center" indent="2"/>
    </xf>
    <xf numFmtId="0" fontId="7" fillId="0" borderId="1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distributed" vertical="center" indent="2"/>
    </xf>
    <xf numFmtId="0" fontId="7" fillId="0" borderId="17" xfId="0" applyFont="1" applyFill="1" applyBorder="1" applyAlignment="1">
      <alignment horizontal="distributed" vertical="center" indent="2"/>
    </xf>
    <xf numFmtId="0" fontId="7" fillId="0" borderId="14" xfId="0" applyFont="1" applyFill="1" applyBorder="1" applyAlignment="1">
      <alignment horizontal="distributed" vertical="center" indent="2"/>
    </xf>
    <xf numFmtId="0" fontId="7" fillId="0" borderId="0" xfId="0" applyFont="1" applyFill="1" applyBorder="1" applyAlignment="1">
      <alignment horizontal="distributed" vertical="center" indent="2"/>
    </xf>
    <xf numFmtId="0" fontId="7" fillId="0" borderId="15" xfId="0" applyFont="1" applyFill="1" applyBorder="1" applyAlignment="1">
      <alignment horizontal="distributed" vertical="center" indent="2"/>
    </xf>
    <xf numFmtId="0" fontId="7" fillId="0" borderId="25" xfId="0" applyFont="1" applyFill="1" applyBorder="1" applyAlignment="1">
      <alignment horizontal="distributed" vertical="center" indent="2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distributed" vertical="center" indent="3"/>
    </xf>
    <xf numFmtId="0" fontId="7" fillId="0" borderId="58" xfId="0" applyFont="1" applyFill="1" applyBorder="1" applyAlignment="1">
      <alignment horizontal="distributed" vertical="center" indent="3"/>
    </xf>
    <xf numFmtId="0" fontId="7" fillId="0" borderId="21" xfId="0" applyFont="1" applyFill="1" applyBorder="1" applyAlignment="1">
      <alignment horizontal="distributed" vertical="center" indent="2"/>
    </xf>
    <xf numFmtId="0" fontId="7" fillId="0" borderId="20" xfId="0" applyFont="1" applyFill="1" applyBorder="1" applyAlignment="1">
      <alignment horizontal="distributed" vertical="center" indent="2"/>
    </xf>
    <xf numFmtId="0" fontId="7" fillId="0" borderId="42" xfId="0" applyFont="1" applyFill="1" applyBorder="1" applyAlignment="1">
      <alignment horizontal="distributed" vertical="center" indent="2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distributed" vertical="center" indent="5"/>
    </xf>
    <xf numFmtId="0" fontId="7" fillId="0" borderId="58" xfId="0" applyFont="1" applyFill="1" applyBorder="1" applyAlignment="1">
      <alignment horizontal="distributed" vertical="center" indent="5"/>
    </xf>
    <xf numFmtId="0" fontId="7" fillId="0" borderId="11" xfId="0" applyFont="1" applyFill="1" applyBorder="1" applyAlignment="1">
      <alignment horizontal="distributed" vertical="center" indent="5"/>
    </xf>
    <xf numFmtId="0" fontId="7" fillId="0" borderId="45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right" vertical="center"/>
    </xf>
    <xf numFmtId="188" fontId="7" fillId="0" borderId="30" xfId="0" applyNumberFormat="1" applyFont="1" applyFill="1" applyBorder="1" applyAlignment="1">
      <alignment horizontal="right" vertical="center"/>
    </xf>
    <xf numFmtId="188" fontId="7" fillId="0" borderId="29" xfId="0" applyNumberFormat="1" applyFont="1" applyFill="1" applyBorder="1" applyAlignment="1">
      <alignment horizontal="right" vertical="center"/>
    </xf>
    <xf numFmtId="188" fontId="7" fillId="0" borderId="17" xfId="0" applyNumberFormat="1" applyFont="1" applyFill="1" applyBorder="1" applyAlignment="1">
      <alignment horizontal="right" vertical="center"/>
    </xf>
    <xf numFmtId="188" fontId="7" fillId="0" borderId="44" xfId="0" applyNumberFormat="1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188" fontId="7" fillId="0" borderId="20" xfId="0" applyNumberFormat="1" applyFont="1" applyFill="1" applyBorder="1" applyAlignment="1">
      <alignment horizontal="right" vertical="center"/>
    </xf>
    <xf numFmtId="188" fontId="7" fillId="0" borderId="14" xfId="0" applyNumberFormat="1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center" vertical="center" wrapText="1"/>
    </xf>
    <xf numFmtId="188" fontId="7" fillId="0" borderId="39" xfId="0" applyNumberFormat="1" applyFont="1" applyFill="1" applyBorder="1" applyAlignment="1">
      <alignment horizontal="right" vertical="center"/>
    </xf>
    <xf numFmtId="178" fontId="7" fillId="0" borderId="33" xfId="0" applyNumberFormat="1" applyFont="1" applyFill="1" applyBorder="1" applyAlignment="1">
      <alignment horizontal="right" vertical="center" indent="2"/>
    </xf>
    <xf numFmtId="178" fontId="7" fillId="0" borderId="40" xfId="0" applyNumberFormat="1" applyFont="1" applyFill="1" applyBorder="1" applyAlignment="1">
      <alignment horizontal="right" vertical="center" indent="2"/>
    </xf>
    <xf numFmtId="0" fontId="7" fillId="0" borderId="2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 indent="2"/>
    </xf>
    <xf numFmtId="0" fontId="7" fillId="0" borderId="12" xfId="0" applyFont="1" applyFill="1" applyBorder="1" applyAlignment="1">
      <alignment horizontal="right" vertical="center" indent="2"/>
    </xf>
    <xf numFmtId="0" fontId="7" fillId="0" borderId="15" xfId="0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right" vertical="center" indent="2"/>
    </xf>
    <xf numFmtId="178" fontId="7" fillId="0" borderId="0" xfId="0" applyNumberFormat="1" applyFont="1" applyFill="1" applyBorder="1" applyAlignment="1">
      <alignment horizontal="right" vertical="center" indent="2"/>
    </xf>
    <xf numFmtId="178" fontId="7" fillId="0" borderId="15" xfId="0" applyNumberFormat="1" applyFont="1" applyFill="1" applyBorder="1" applyAlignment="1">
      <alignment horizontal="right" vertical="center" indent="2"/>
    </xf>
    <xf numFmtId="178" fontId="7" fillId="0" borderId="25" xfId="0" applyNumberFormat="1" applyFont="1" applyFill="1" applyBorder="1" applyAlignment="1">
      <alignment horizontal="right" vertical="center" indent="2"/>
    </xf>
    <xf numFmtId="0" fontId="7" fillId="0" borderId="41" xfId="0" applyFont="1" applyFill="1" applyBorder="1" applyAlignment="1">
      <alignment horizontal="right" vertical="center" indent="2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8" fontId="7" fillId="0" borderId="41" xfId="0" applyNumberFormat="1" applyFont="1" applyFill="1" applyBorder="1" applyAlignment="1">
      <alignment horizontal="right" vertical="center" indent="2"/>
    </xf>
    <xf numFmtId="178" fontId="7" fillId="0" borderId="23" xfId="0" applyNumberFormat="1" applyFont="1" applyFill="1" applyBorder="1" applyAlignment="1">
      <alignment horizontal="right" vertical="center" indent="2"/>
    </xf>
    <xf numFmtId="178" fontId="7" fillId="0" borderId="12" xfId="0" applyNumberFormat="1" applyFont="1" applyFill="1" applyBorder="1" applyAlignment="1">
      <alignment horizontal="right" vertical="center" indent="2"/>
    </xf>
    <xf numFmtId="178" fontId="7" fillId="0" borderId="31" xfId="0" applyNumberFormat="1" applyFont="1" applyFill="1" applyBorder="1" applyAlignment="1">
      <alignment horizontal="right" vertical="center" indent="2"/>
    </xf>
    <xf numFmtId="49" fontId="7" fillId="0" borderId="25" xfId="0" applyNumberFormat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right" vertical="center" indent="2"/>
    </xf>
    <xf numFmtId="0" fontId="7" fillId="0" borderId="33" xfId="0" applyFont="1" applyFill="1" applyBorder="1" applyAlignment="1">
      <alignment horizontal="right" vertical="center" indent="2"/>
    </xf>
    <xf numFmtId="0" fontId="7" fillId="0" borderId="40" xfId="0" applyFont="1" applyFill="1" applyBorder="1" applyAlignment="1">
      <alignment horizontal="right" vertical="center" indent="2"/>
    </xf>
    <xf numFmtId="49" fontId="7" fillId="0" borderId="58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/>
    </xf>
    <xf numFmtId="178" fontId="7" fillId="0" borderId="25" xfId="0" applyNumberFormat="1" applyFont="1" applyFill="1" applyBorder="1" applyAlignment="1">
      <alignment horizontal="center" vertical="center"/>
    </xf>
    <xf numFmtId="178" fontId="7" fillId="0" borderId="57" xfId="0" applyNumberFormat="1" applyFont="1" applyFill="1" applyBorder="1" applyAlignment="1">
      <alignment horizontal="center" vertical="center"/>
    </xf>
    <xf numFmtId="178" fontId="7" fillId="0" borderId="58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right" vertical="center"/>
    </xf>
    <xf numFmtId="0" fontId="10" fillId="0" borderId="65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88" fontId="7" fillId="0" borderId="34" xfId="0" applyNumberFormat="1" applyFont="1" applyFill="1" applyBorder="1" applyAlignment="1">
      <alignment horizontal="right" vertical="center"/>
    </xf>
    <xf numFmtId="188" fontId="7" fillId="0" borderId="25" xfId="0" applyNumberFormat="1" applyFont="1" applyFill="1" applyBorder="1" applyAlignment="1">
      <alignment horizontal="right" vertical="center"/>
    </xf>
    <xf numFmtId="188" fontId="7" fillId="0" borderId="42" xfId="0" applyNumberFormat="1" applyFont="1" applyFill="1" applyBorder="1" applyAlignment="1">
      <alignment horizontal="right" vertical="center"/>
    </xf>
    <xf numFmtId="188" fontId="7" fillId="0" borderId="32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188" fontId="7" fillId="0" borderId="15" xfId="0" applyNumberFormat="1" applyFont="1" applyFill="1" applyBorder="1" applyAlignment="1">
      <alignment horizontal="right" vertical="center"/>
    </xf>
    <xf numFmtId="179" fontId="7" fillId="0" borderId="15" xfId="0" applyNumberFormat="1" applyFont="1" applyFill="1" applyBorder="1" applyAlignment="1">
      <alignment horizontal="right" vertical="center"/>
    </xf>
    <xf numFmtId="179" fontId="7" fillId="0" borderId="25" xfId="0" applyNumberFormat="1" applyFont="1" applyFill="1" applyBorder="1" applyAlignment="1">
      <alignment horizontal="right" vertical="center"/>
    </xf>
    <xf numFmtId="179" fontId="7" fillId="0" borderId="42" xfId="0" applyNumberFormat="1" applyFont="1" applyFill="1" applyBorder="1" applyAlignment="1">
      <alignment horizontal="right" vertical="center"/>
    </xf>
    <xf numFmtId="179" fontId="7" fillId="0" borderId="31" xfId="0" applyNumberFormat="1" applyFont="1" applyFill="1" applyBorder="1" applyAlignment="1">
      <alignment horizontal="right" vertical="center"/>
    </xf>
    <xf numFmtId="179" fontId="7" fillId="0" borderId="33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20" xfId="0" applyNumberFormat="1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horizontal="center" vertical="center"/>
    </xf>
    <xf numFmtId="179" fontId="7" fillId="0" borderId="57" xfId="0" applyNumberFormat="1" applyFont="1" applyFill="1" applyBorder="1" applyAlignment="1">
      <alignment horizontal="center" vertical="center"/>
    </xf>
    <xf numFmtId="179" fontId="7" fillId="0" borderId="58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7" fillId="0" borderId="14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/>
    </xf>
    <xf numFmtId="179" fontId="7" fillId="0" borderId="20" xfId="0" applyNumberFormat="1" applyFont="1" applyFill="1" applyBorder="1" applyAlignment="1">
      <alignment horizontal="center" vertical="center"/>
    </xf>
    <xf numFmtId="38" fontId="7" fillId="0" borderId="39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/>
    </xf>
    <xf numFmtId="49" fontId="7" fillId="0" borderId="35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9" fontId="7" fillId="0" borderId="41" xfId="0" applyNumberFormat="1" applyFont="1" applyFill="1" applyBorder="1" applyAlignment="1">
      <alignment horizontal="right" vertical="center"/>
    </xf>
    <xf numFmtId="179" fontId="7" fillId="0" borderId="23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center" vertical="center"/>
    </xf>
    <xf numFmtId="179" fontId="7" fillId="0" borderId="38" xfId="0" applyNumberFormat="1" applyFont="1" applyFill="1" applyBorder="1" applyAlignment="1">
      <alignment horizontal="center" vertical="center"/>
    </xf>
    <xf numFmtId="179" fontId="7" fillId="0" borderId="12" xfId="0" applyNumberFormat="1" applyFont="1" applyFill="1" applyBorder="1" applyAlignment="1">
      <alignment horizontal="right" vertical="center"/>
    </xf>
    <xf numFmtId="179" fontId="7" fillId="0" borderId="37" xfId="0" applyNumberFormat="1" applyFont="1" applyFill="1" applyBorder="1" applyAlignment="1">
      <alignment horizontal="center" vertical="center"/>
    </xf>
    <xf numFmtId="179" fontId="7" fillId="0" borderId="40" xfId="0" applyNumberFormat="1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horizontal="center" vertical="center"/>
    </xf>
    <xf numFmtId="38" fontId="7" fillId="0" borderId="25" xfId="49" applyFont="1" applyFill="1" applyBorder="1" applyAlignment="1">
      <alignment horizontal="center" vertical="center"/>
    </xf>
    <xf numFmtId="38" fontId="7" fillId="0" borderId="42" xfId="49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10" fillId="0" borderId="41" xfId="0" applyFont="1" applyFill="1" applyBorder="1" applyAlignment="1">
      <alignment horizontal="right" vertical="top"/>
    </xf>
    <xf numFmtId="0" fontId="10" fillId="0" borderId="23" xfId="0" applyFont="1" applyFill="1" applyBorder="1" applyAlignment="1">
      <alignment horizontal="right" vertical="top"/>
    </xf>
    <xf numFmtId="6" fontId="7" fillId="0" borderId="45" xfId="58" applyFont="1" applyFill="1" applyBorder="1" applyAlignment="1">
      <alignment horizontal="center" vertical="center"/>
    </xf>
    <xf numFmtId="6" fontId="7" fillId="0" borderId="59" xfId="58" applyFont="1" applyFill="1" applyBorder="1" applyAlignment="1">
      <alignment horizontal="center" vertical="center"/>
    </xf>
    <xf numFmtId="6" fontId="7" fillId="0" borderId="61" xfId="58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top"/>
    </xf>
    <xf numFmtId="194" fontId="7" fillId="0" borderId="10" xfId="49" applyNumberFormat="1" applyFont="1" applyFill="1" applyBorder="1" applyAlignment="1">
      <alignment horizontal="right" vertical="center" indent="3"/>
    </xf>
    <xf numFmtId="194" fontId="7" fillId="0" borderId="0" xfId="49" applyNumberFormat="1" applyFont="1" applyFill="1" applyBorder="1" applyAlignment="1">
      <alignment horizontal="right" vertical="center" indent="3"/>
    </xf>
    <xf numFmtId="194" fontId="7" fillId="0" borderId="20" xfId="49" applyNumberFormat="1" applyFont="1" applyFill="1" applyBorder="1" applyAlignment="1">
      <alignment horizontal="right" vertical="center" indent="3"/>
    </xf>
    <xf numFmtId="194" fontId="7" fillId="0" borderId="65" xfId="49" applyNumberFormat="1" applyFont="1" applyFill="1" applyBorder="1" applyAlignment="1">
      <alignment horizontal="right" vertical="center" indent="3"/>
    </xf>
    <xf numFmtId="194" fontId="7" fillId="0" borderId="58" xfId="49" applyNumberFormat="1" applyFont="1" applyFill="1" applyBorder="1" applyAlignment="1">
      <alignment horizontal="right" vertical="center" indent="3"/>
    </xf>
    <xf numFmtId="194" fontId="7" fillId="0" borderId="11" xfId="49" applyNumberFormat="1" applyFont="1" applyFill="1" applyBorder="1" applyAlignment="1">
      <alignment horizontal="right" vertical="center" indent="3"/>
    </xf>
    <xf numFmtId="0" fontId="7" fillId="0" borderId="1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57" xfId="0" applyFont="1" applyFill="1" applyBorder="1" applyAlignment="1">
      <alignment horizontal="distributed" vertical="center" indent="1"/>
    </xf>
    <xf numFmtId="0" fontId="7" fillId="0" borderId="58" xfId="0" applyFont="1" applyFill="1" applyBorder="1" applyAlignment="1">
      <alignment horizontal="distributed" vertical="center" indent="1"/>
    </xf>
    <xf numFmtId="0" fontId="7" fillId="0" borderId="30" xfId="0" applyFont="1" applyFill="1" applyBorder="1" applyAlignment="1">
      <alignment horizontal="distributed" vertical="center" indent="1"/>
    </xf>
    <xf numFmtId="0" fontId="7" fillId="0" borderId="15" xfId="0" applyFont="1" applyFill="1" applyBorder="1" applyAlignment="1">
      <alignment horizontal="distributed" vertical="center" indent="1"/>
    </xf>
    <xf numFmtId="0" fontId="7" fillId="0" borderId="25" xfId="0" applyFont="1" applyFill="1" applyBorder="1" applyAlignment="1">
      <alignment horizontal="distributed" vertical="center" indent="1"/>
    </xf>
    <xf numFmtId="194" fontId="7" fillId="0" borderId="34" xfId="49" applyNumberFormat="1" applyFont="1" applyFill="1" applyBorder="1" applyAlignment="1">
      <alignment horizontal="right" vertical="center" indent="3"/>
    </xf>
    <xf numFmtId="194" fontId="7" fillId="0" borderId="25" xfId="49" applyNumberFormat="1" applyFont="1" applyFill="1" applyBorder="1" applyAlignment="1">
      <alignment horizontal="right" vertical="center" indent="3"/>
    </xf>
    <xf numFmtId="197" fontId="7" fillId="0" borderId="0" xfId="0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97" fontId="7" fillId="0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 indent="3"/>
    </xf>
    <xf numFmtId="0" fontId="0" fillId="0" borderId="20" xfId="0" applyFont="1" applyBorder="1" applyAlignment="1">
      <alignment horizontal="right" vertical="center" indent="3"/>
    </xf>
    <xf numFmtId="0" fontId="7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.076"/>
          <c:w val="0.438"/>
          <c:h val="0.8847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建設業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16.4%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製造業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12.5%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卸売業，小売業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,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宿泊業，飲食サービス業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37.2%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サービス業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（複合サービス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　事業を含む）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14.6%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運輸業，郵便業，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情報通信業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14.8%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'48'!$BZ$4:$BZ$9</c:f>
              <c:strCache/>
            </c:strRef>
          </c:cat>
          <c:val>
            <c:numRef>
              <c:f>'48'!$CA$4:$CA$9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05"/>
          <c:y val="0.08375"/>
          <c:w val="0.43225"/>
          <c:h val="0.922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建設業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製造業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20.9%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卸売業，小売業，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宿泊業，飲食サービス業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32.9%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サービス業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（複合サービス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　事業を含む）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運輸業，郵便業，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情報通信業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9.7%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19.1%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'48'!$BZ$12:$BZ$17</c:f>
              <c:strCache/>
            </c:strRef>
          </c:cat>
          <c:val>
            <c:numRef>
              <c:f>'48'!$CA$12:$CA$17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0</xdr:row>
      <xdr:rowOff>123825</xdr:rowOff>
    </xdr:from>
    <xdr:to>
      <xdr:col>3</xdr:col>
      <xdr:colOff>1419225</xdr:colOff>
      <xdr:row>0</xdr:row>
      <xdr:rowOff>123825</xdr:rowOff>
    </xdr:to>
    <xdr:sp>
      <xdr:nvSpPr>
        <xdr:cNvPr id="1" name="Line 2"/>
        <xdr:cNvSpPr>
          <a:spLocks/>
        </xdr:cNvSpPr>
      </xdr:nvSpPr>
      <xdr:spPr>
        <a:xfrm>
          <a:off x="1085850" y="1238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828675</xdr:colOff>
      <xdr:row>0</xdr:row>
      <xdr:rowOff>123825</xdr:rowOff>
    </xdr:from>
    <xdr:to>
      <xdr:col>5</xdr:col>
      <xdr:colOff>438150</xdr:colOff>
      <xdr:row>0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276725" y="1238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95250</xdr:rowOff>
    </xdr:from>
    <xdr:to>
      <xdr:col>77</xdr:col>
      <xdr:colOff>1714500</xdr:colOff>
      <xdr:row>27</xdr:row>
      <xdr:rowOff>47625</xdr:rowOff>
    </xdr:to>
    <xdr:graphicFrame>
      <xdr:nvGraphicFramePr>
        <xdr:cNvPr id="1" name="グラフ 50"/>
        <xdr:cNvGraphicFramePr/>
      </xdr:nvGraphicFramePr>
      <xdr:xfrm>
        <a:off x="0" y="762000"/>
        <a:ext cx="90487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76200</xdr:colOff>
      <xdr:row>11</xdr:row>
      <xdr:rowOff>104775</xdr:rowOff>
    </xdr:from>
    <xdr:to>
      <xdr:col>41</xdr:col>
      <xdr:colOff>38100</xdr:colOff>
      <xdr:row>19</xdr:row>
      <xdr:rowOff>152400</xdr:rowOff>
    </xdr:to>
    <xdr:sp>
      <xdr:nvSpPr>
        <xdr:cNvPr id="2" name="円/楕円 52"/>
        <xdr:cNvSpPr>
          <a:spLocks/>
        </xdr:cNvSpPr>
      </xdr:nvSpPr>
      <xdr:spPr>
        <a:xfrm>
          <a:off x="2362200" y="2295525"/>
          <a:ext cx="1581150" cy="1571625"/>
        </a:xfrm>
        <a:prstGeom prst="ellips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業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2,378</a:t>
          </a:r>
          <a:r>
            <a:rPr lang="en-US" cap="none" sz="1100" b="0" i="0" u="none" baseline="0">
              <a:solidFill>
                <a:srgbClr val="000000"/>
              </a:solidFill>
            </a:rPr>
            <a:t>事業所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100.0</a:t>
          </a: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0</xdr:col>
      <xdr:colOff>0</xdr:colOff>
      <xdr:row>27</xdr:row>
      <xdr:rowOff>114300</xdr:rowOff>
    </xdr:from>
    <xdr:to>
      <xdr:col>77</xdr:col>
      <xdr:colOff>1485900</xdr:colOff>
      <xdr:row>49</xdr:row>
      <xdr:rowOff>104775</xdr:rowOff>
    </xdr:to>
    <xdr:graphicFrame>
      <xdr:nvGraphicFramePr>
        <xdr:cNvPr id="3" name="グラフ 53"/>
        <xdr:cNvGraphicFramePr/>
      </xdr:nvGraphicFramePr>
      <xdr:xfrm>
        <a:off x="0" y="5353050"/>
        <a:ext cx="88201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9525</xdr:colOff>
      <xdr:row>35</xdr:row>
      <xdr:rowOff>171450</xdr:rowOff>
    </xdr:from>
    <xdr:to>
      <xdr:col>41</xdr:col>
      <xdr:colOff>0</xdr:colOff>
      <xdr:row>43</xdr:row>
      <xdr:rowOff>180975</xdr:rowOff>
    </xdr:to>
    <xdr:sp>
      <xdr:nvSpPr>
        <xdr:cNvPr id="4" name="円/楕円 54"/>
        <xdr:cNvSpPr>
          <a:spLocks/>
        </xdr:cNvSpPr>
      </xdr:nvSpPr>
      <xdr:spPr>
        <a:xfrm>
          <a:off x="2390775" y="6934200"/>
          <a:ext cx="1514475" cy="1533525"/>
        </a:xfrm>
        <a:prstGeom prst="ellips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従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業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25,388</a:t>
          </a:r>
          <a:r>
            <a:rPr lang="en-US" cap="none" sz="1100" b="0" i="0" u="none" baseline="0">
              <a:solidFill>
                <a:srgbClr val="000000"/>
              </a:solidFill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100.0</a:t>
          </a: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85725</xdr:colOff>
      <xdr:row>10</xdr:row>
      <xdr:rowOff>19050</xdr:rowOff>
    </xdr:from>
    <xdr:to>
      <xdr:col>15</xdr:col>
      <xdr:colOff>19050</xdr:colOff>
      <xdr:row>10</xdr:row>
      <xdr:rowOff>161925</xdr:rowOff>
    </xdr:to>
    <xdr:sp>
      <xdr:nvSpPr>
        <xdr:cNvPr id="5" name="直線コネクタ 2"/>
        <xdr:cNvSpPr>
          <a:spLocks/>
        </xdr:cNvSpPr>
      </xdr:nvSpPr>
      <xdr:spPr>
        <a:xfrm>
          <a:off x="1228725" y="2019300"/>
          <a:ext cx="2190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3</xdr:row>
      <xdr:rowOff>342900</xdr:rowOff>
    </xdr:from>
    <xdr:to>
      <xdr:col>9</xdr:col>
      <xdr:colOff>657225</xdr:colOff>
      <xdr:row>3</xdr:row>
      <xdr:rowOff>619125</xdr:rowOff>
    </xdr:to>
    <xdr:sp>
      <xdr:nvSpPr>
        <xdr:cNvPr id="1" name="AutoShape 6"/>
        <xdr:cNvSpPr>
          <a:spLocks/>
        </xdr:cNvSpPr>
      </xdr:nvSpPr>
      <xdr:spPr>
        <a:xfrm>
          <a:off x="5619750" y="1009650"/>
          <a:ext cx="628650" cy="276225"/>
        </a:xfrm>
        <a:prstGeom prst="bracketPair">
          <a:avLst>
            <a:gd name="adj" fmla="val -3939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25</xdr:row>
      <xdr:rowOff>342900</xdr:rowOff>
    </xdr:from>
    <xdr:to>
      <xdr:col>9</xdr:col>
      <xdr:colOff>657225</xdr:colOff>
      <xdr:row>25</xdr:row>
      <xdr:rowOff>619125</xdr:rowOff>
    </xdr:to>
    <xdr:sp>
      <xdr:nvSpPr>
        <xdr:cNvPr id="2" name="AutoShape 6"/>
        <xdr:cNvSpPr>
          <a:spLocks/>
        </xdr:cNvSpPr>
      </xdr:nvSpPr>
      <xdr:spPr>
        <a:xfrm>
          <a:off x="5619750" y="6105525"/>
          <a:ext cx="628650" cy="276225"/>
        </a:xfrm>
        <a:prstGeom prst="bracketPair">
          <a:avLst>
            <a:gd name="adj" fmla="val -3939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0</xdr:row>
      <xdr:rowOff>142875</xdr:rowOff>
    </xdr:from>
    <xdr:to>
      <xdr:col>26</xdr:col>
      <xdr:colOff>47625</xdr:colOff>
      <xdr:row>0</xdr:row>
      <xdr:rowOff>142875</xdr:rowOff>
    </xdr:to>
    <xdr:sp>
      <xdr:nvSpPr>
        <xdr:cNvPr id="1" name="Line 2"/>
        <xdr:cNvSpPr>
          <a:spLocks/>
        </xdr:cNvSpPr>
      </xdr:nvSpPr>
      <xdr:spPr>
        <a:xfrm>
          <a:off x="1181100" y="1428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76200</xdr:colOff>
      <xdr:row>0</xdr:row>
      <xdr:rowOff>142875</xdr:rowOff>
    </xdr:from>
    <xdr:to>
      <xdr:col>63</xdr:col>
      <xdr:colOff>9525</xdr:colOff>
      <xdr:row>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4314825" y="1428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142875</xdr:rowOff>
    </xdr:from>
    <xdr:to>
      <xdr:col>4</xdr:col>
      <xdr:colOff>523875</xdr:colOff>
      <xdr:row>0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257675" y="1428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0</xdr:row>
      <xdr:rowOff>142875</xdr:rowOff>
    </xdr:from>
    <xdr:to>
      <xdr:col>1</xdr:col>
      <xdr:colOff>2085975</xdr:colOff>
      <xdr:row>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133475" y="1428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="70" zoomScaleNormal="70" zoomScalePageLayoutView="0" workbookViewId="0" topLeftCell="A1">
      <selection activeCell="C1" sqref="C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281" t="s">
        <v>243</v>
      </c>
    </row>
    <row r="3" ht="13.5">
      <c r="A3" s="281"/>
    </row>
    <row r="4" ht="13.5">
      <c r="A4" s="281"/>
    </row>
    <row r="5" ht="13.5">
      <c r="A5" s="281"/>
    </row>
    <row r="6" ht="13.5">
      <c r="A6" s="281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57"/>
  <sheetViews>
    <sheetView view="pageBreakPreview" zoomScaleNormal="70" zoomScaleSheetLayoutView="100" zoomScalePageLayoutView="0" workbookViewId="0" topLeftCell="A1">
      <selection activeCell="M1" sqref="M1"/>
    </sheetView>
  </sheetViews>
  <sheetFormatPr defaultColWidth="2.375" defaultRowHeight="13.5"/>
  <cols>
    <col min="1" max="10" width="8.125" style="5" customWidth="1"/>
    <col min="11" max="11" width="9.125" style="5" customWidth="1"/>
    <col min="12" max="16384" width="2.375" style="5" customWidth="1"/>
  </cols>
  <sheetData>
    <row r="1" ht="22.5" customHeight="1"/>
    <row r="2" ht="15" customHeight="1">
      <c r="K2" s="76" t="s">
        <v>270</v>
      </c>
    </row>
    <row r="3" spans="1:11" ht="30" customHeight="1">
      <c r="A3" s="319" t="s">
        <v>213</v>
      </c>
      <c r="B3" s="319"/>
      <c r="C3" s="319"/>
      <c r="D3" s="319"/>
      <c r="E3" s="319"/>
      <c r="F3" s="319"/>
      <c r="G3" s="319"/>
      <c r="H3" s="319"/>
      <c r="I3" s="319"/>
      <c r="J3" s="319"/>
      <c r="K3" s="320"/>
    </row>
    <row r="4" spans="1:11" ht="34.5" customHeight="1">
      <c r="A4" s="323" t="s">
        <v>39</v>
      </c>
      <c r="B4" s="318"/>
      <c r="C4" s="293" t="s">
        <v>40</v>
      </c>
      <c r="D4" s="294"/>
      <c r="E4" s="293" t="s">
        <v>41</v>
      </c>
      <c r="F4" s="294"/>
      <c r="G4" s="293" t="s">
        <v>42</v>
      </c>
      <c r="H4" s="294"/>
      <c r="I4" s="293" t="s">
        <v>157</v>
      </c>
      <c r="J4" s="296"/>
      <c r="K4" s="321" t="s">
        <v>215</v>
      </c>
    </row>
    <row r="5" spans="1:11" ht="34.5" customHeight="1">
      <c r="A5" s="219" t="s">
        <v>151</v>
      </c>
      <c r="B5" s="210" t="s">
        <v>152</v>
      </c>
      <c r="C5" s="209" t="s">
        <v>151</v>
      </c>
      <c r="D5" s="210" t="s">
        <v>152</v>
      </c>
      <c r="E5" s="209" t="s">
        <v>151</v>
      </c>
      <c r="F5" s="210" t="s">
        <v>152</v>
      </c>
      <c r="G5" s="209" t="s">
        <v>151</v>
      </c>
      <c r="H5" s="210" t="s">
        <v>152</v>
      </c>
      <c r="I5" s="209" t="s">
        <v>151</v>
      </c>
      <c r="J5" s="210" t="s">
        <v>152</v>
      </c>
      <c r="K5" s="322"/>
    </row>
    <row r="6" spans="1:11" ht="21.75" customHeight="1">
      <c r="A6" s="220"/>
      <c r="B6" s="173" t="s">
        <v>20</v>
      </c>
      <c r="C6" s="172"/>
      <c r="D6" s="173" t="s">
        <v>20</v>
      </c>
      <c r="E6" s="172"/>
      <c r="F6" s="173" t="s">
        <v>20</v>
      </c>
      <c r="G6" s="172"/>
      <c r="H6" s="173" t="s">
        <v>20</v>
      </c>
      <c r="I6" s="172"/>
      <c r="J6" s="173" t="s">
        <v>20</v>
      </c>
      <c r="K6" s="221"/>
    </row>
    <row r="7" spans="1:11" ht="24.75" customHeight="1">
      <c r="A7" s="222"/>
      <c r="B7" s="102"/>
      <c r="C7" s="103"/>
      <c r="D7" s="102"/>
      <c r="E7" s="103"/>
      <c r="F7" s="102"/>
      <c r="G7" s="103"/>
      <c r="H7" s="102"/>
      <c r="I7" s="103"/>
      <c r="J7" s="102"/>
      <c r="K7" s="223"/>
    </row>
    <row r="8" spans="1:11" ht="30" customHeight="1">
      <c r="A8" s="222">
        <v>311</v>
      </c>
      <c r="B8" s="102">
        <v>4231</v>
      </c>
      <c r="C8" s="103">
        <v>126</v>
      </c>
      <c r="D8" s="102">
        <v>3022</v>
      </c>
      <c r="E8" s="103">
        <v>90</v>
      </c>
      <c r="F8" s="102">
        <v>3367</v>
      </c>
      <c r="G8" s="103">
        <v>42</v>
      </c>
      <c r="H8" s="102">
        <v>2849</v>
      </c>
      <c r="I8" s="103">
        <v>27</v>
      </c>
      <c r="J8" s="102">
        <v>5725</v>
      </c>
      <c r="K8" s="223">
        <v>11</v>
      </c>
    </row>
    <row r="9" spans="1:11" ht="30" customHeight="1">
      <c r="A9" s="222" t="s">
        <v>207</v>
      </c>
      <c r="B9" s="102" t="s">
        <v>207</v>
      </c>
      <c r="C9" s="103" t="s">
        <v>207</v>
      </c>
      <c r="D9" s="102" t="s">
        <v>207</v>
      </c>
      <c r="E9" s="103" t="s">
        <v>207</v>
      </c>
      <c r="F9" s="102" t="s">
        <v>207</v>
      </c>
      <c r="G9" s="103" t="s">
        <v>207</v>
      </c>
      <c r="H9" s="102" t="s">
        <v>207</v>
      </c>
      <c r="I9" s="103" t="s">
        <v>207</v>
      </c>
      <c r="J9" s="102" t="s">
        <v>207</v>
      </c>
      <c r="K9" s="223" t="s">
        <v>207</v>
      </c>
    </row>
    <row r="10" spans="1:11" ht="30" customHeight="1">
      <c r="A10" s="222" t="s">
        <v>207</v>
      </c>
      <c r="B10" s="102" t="s">
        <v>207</v>
      </c>
      <c r="C10" s="103" t="s">
        <v>207</v>
      </c>
      <c r="D10" s="102" t="s">
        <v>207</v>
      </c>
      <c r="E10" s="103" t="s">
        <v>207</v>
      </c>
      <c r="F10" s="102" t="s">
        <v>207</v>
      </c>
      <c r="G10" s="103" t="s">
        <v>207</v>
      </c>
      <c r="H10" s="102" t="s">
        <v>207</v>
      </c>
      <c r="I10" s="103" t="s">
        <v>207</v>
      </c>
      <c r="J10" s="102" t="s">
        <v>207</v>
      </c>
      <c r="K10" s="223" t="s">
        <v>207</v>
      </c>
    </row>
    <row r="11" spans="1:11" ht="30" customHeight="1">
      <c r="A11" s="222">
        <v>37</v>
      </c>
      <c r="B11" s="102">
        <v>468</v>
      </c>
      <c r="C11" s="103">
        <v>5</v>
      </c>
      <c r="D11" s="102">
        <v>117</v>
      </c>
      <c r="E11" s="103">
        <v>2</v>
      </c>
      <c r="F11" s="102">
        <v>61</v>
      </c>
      <c r="G11" s="103">
        <v>1</v>
      </c>
      <c r="H11" s="102">
        <v>68</v>
      </c>
      <c r="I11" s="103" t="s">
        <v>207</v>
      </c>
      <c r="J11" s="102" t="s">
        <v>207</v>
      </c>
      <c r="K11" s="223">
        <v>1</v>
      </c>
    </row>
    <row r="12" spans="1:11" ht="30" customHeight="1">
      <c r="A12" s="222">
        <v>37</v>
      </c>
      <c r="B12" s="102">
        <v>529</v>
      </c>
      <c r="C12" s="103">
        <v>16</v>
      </c>
      <c r="D12" s="102">
        <v>385</v>
      </c>
      <c r="E12" s="103">
        <v>18</v>
      </c>
      <c r="F12" s="102">
        <v>654</v>
      </c>
      <c r="G12" s="103">
        <v>13</v>
      </c>
      <c r="H12" s="102">
        <v>893</v>
      </c>
      <c r="I12" s="103">
        <v>9</v>
      </c>
      <c r="J12" s="102">
        <v>2054</v>
      </c>
      <c r="K12" s="223">
        <v>1</v>
      </c>
    </row>
    <row r="13" spans="1:11" ht="30" customHeight="1">
      <c r="A13" s="222" t="s">
        <v>207</v>
      </c>
      <c r="B13" s="102" t="s">
        <v>207</v>
      </c>
      <c r="C13" s="103" t="s">
        <v>207</v>
      </c>
      <c r="D13" s="102" t="s">
        <v>207</v>
      </c>
      <c r="E13" s="103" t="s">
        <v>207</v>
      </c>
      <c r="F13" s="102" t="s">
        <v>207</v>
      </c>
      <c r="G13" s="103" t="s">
        <v>207</v>
      </c>
      <c r="H13" s="102" t="s">
        <v>207</v>
      </c>
      <c r="I13" s="103" t="s">
        <v>207</v>
      </c>
      <c r="J13" s="102" t="s">
        <v>207</v>
      </c>
      <c r="K13" s="223" t="s">
        <v>207</v>
      </c>
    </row>
    <row r="14" spans="1:11" ht="30" customHeight="1">
      <c r="A14" s="222" t="s">
        <v>207</v>
      </c>
      <c r="B14" s="102" t="s">
        <v>207</v>
      </c>
      <c r="C14" s="103" t="s">
        <v>207</v>
      </c>
      <c r="D14" s="102" t="s">
        <v>207</v>
      </c>
      <c r="E14" s="103" t="s">
        <v>207</v>
      </c>
      <c r="F14" s="102" t="s">
        <v>207</v>
      </c>
      <c r="G14" s="103" t="s">
        <v>207</v>
      </c>
      <c r="H14" s="102" t="s">
        <v>207</v>
      </c>
      <c r="I14" s="103" t="s">
        <v>207</v>
      </c>
      <c r="J14" s="102" t="s">
        <v>207</v>
      </c>
      <c r="K14" s="223" t="s">
        <v>207</v>
      </c>
    </row>
    <row r="15" spans="1:11" ht="30" customHeight="1">
      <c r="A15" s="222">
        <v>25</v>
      </c>
      <c r="B15" s="102">
        <v>347</v>
      </c>
      <c r="C15" s="103">
        <v>13</v>
      </c>
      <c r="D15" s="102">
        <v>303</v>
      </c>
      <c r="E15" s="103">
        <v>13</v>
      </c>
      <c r="F15" s="102">
        <v>464</v>
      </c>
      <c r="G15" s="103">
        <v>10</v>
      </c>
      <c r="H15" s="102">
        <v>696</v>
      </c>
      <c r="I15" s="103">
        <v>4</v>
      </c>
      <c r="J15" s="102">
        <v>493</v>
      </c>
      <c r="K15" s="223" t="s">
        <v>207</v>
      </c>
    </row>
    <row r="16" spans="1:11" ht="30" customHeight="1">
      <c r="A16" s="222">
        <v>110</v>
      </c>
      <c r="B16" s="102">
        <v>1485</v>
      </c>
      <c r="C16" s="103">
        <v>32</v>
      </c>
      <c r="D16" s="102">
        <v>752</v>
      </c>
      <c r="E16" s="103">
        <v>20</v>
      </c>
      <c r="F16" s="102">
        <v>733</v>
      </c>
      <c r="G16" s="103">
        <v>8</v>
      </c>
      <c r="H16" s="102">
        <v>484</v>
      </c>
      <c r="I16" s="103">
        <v>4</v>
      </c>
      <c r="J16" s="102">
        <v>762</v>
      </c>
      <c r="K16" s="223">
        <v>5</v>
      </c>
    </row>
    <row r="17" spans="1:11" ht="30" customHeight="1">
      <c r="A17" s="222">
        <v>1</v>
      </c>
      <c r="B17" s="102">
        <v>18</v>
      </c>
      <c r="C17" s="103">
        <v>4</v>
      </c>
      <c r="D17" s="102">
        <v>97</v>
      </c>
      <c r="E17" s="103">
        <v>2</v>
      </c>
      <c r="F17" s="102">
        <v>76</v>
      </c>
      <c r="G17" s="103" t="s">
        <v>207</v>
      </c>
      <c r="H17" s="102" t="s">
        <v>207</v>
      </c>
      <c r="I17" s="103" t="s">
        <v>207</v>
      </c>
      <c r="J17" s="102" t="s">
        <v>207</v>
      </c>
      <c r="K17" s="223" t="s">
        <v>207</v>
      </c>
    </row>
    <row r="18" spans="1:11" ht="30" customHeight="1">
      <c r="A18" s="222">
        <v>10</v>
      </c>
      <c r="B18" s="102">
        <v>138</v>
      </c>
      <c r="C18" s="103" t="s">
        <v>207</v>
      </c>
      <c r="D18" s="102" t="s">
        <v>207</v>
      </c>
      <c r="E18" s="103" t="s">
        <v>207</v>
      </c>
      <c r="F18" s="102" t="s">
        <v>207</v>
      </c>
      <c r="G18" s="103" t="s">
        <v>207</v>
      </c>
      <c r="H18" s="102" t="s">
        <v>207</v>
      </c>
      <c r="I18" s="103" t="s">
        <v>207</v>
      </c>
      <c r="J18" s="102" t="s">
        <v>207</v>
      </c>
      <c r="K18" s="223" t="s">
        <v>207</v>
      </c>
    </row>
    <row r="19" spans="1:11" ht="30" customHeight="1">
      <c r="A19" s="222">
        <v>3</v>
      </c>
      <c r="B19" s="102">
        <v>40</v>
      </c>
      <c r="C19" s="103">
        <v>1</v>
      </c>
      <c r="D19" s="102">
        <v>20</v>
      </c>
      <c r="E19" s="103" t="s">
        <v>207</v>
      </c>
      <c r="F19" s="102" t="s">
        <v>207</v>
      </c>
      <c r="G19" s="103" t="s">
        <v>207</v>
      </c>
      <c r="H19" s="102" t="s">
        <v>207</v>
      </c>
      <c r="I19" s="103" t="s">
        <v>207</v>
      </c>
      <c r="J19" s="102" t="s">
        <v>207</v>
      </c>
      <c r="K19" s="223" t="s">
        <v>207</v>
      </c>
    </row>
    <row r="20" spans="1:11" ht="30" customHeight="1">
      <c r="A20" s="222">
        <v>31</v>
      </c>
      <c r="B20" s="102">
        <v>449</v>
      </c>
      <c r="C20" s="103">
        <v>33</v>
      </c>
      <c r="D20" s="102">
        <v>806</v>
      </c>
      <c r="E20" s="103">
        <v>11</v>
      </c>
      <c r="F20" s="102">
        <v>413</v>
      </c>
      <c r="G20" s="103">
        <v>2</v>
      </c>
      <c r="H20" s="102">
        <v>145</v>
      </c>
      <c r="I20" s="103" t="s">
        <v>207</v>
      </c>
      <c r="J20" s="102" t="s">
        <v>207</v>
      </c>
      <c r="K20" s="223" t="s">
        <v>207</v>
      </c>
    </row>
    <row r="21" spans="1:11" ht="30" customHeight="1">
      <c r="A21" s="222">
        <v>5</v>
      </c>
      <c r="B21" s="102">
        <v>70</v>
      </c>
      <c r="C21" s="103">
        <v>6</v>
      </c>
      <c r="D21" s="102">
        <v>144</v>
      </c>
      <c r="E21" s="103">
        <v>4</v>
      </c>
      <c r="F21" s="102">
        <v>157</v>
      </c>
      <c r="G21" s="103">
        <v>2</v>
      </c>
      <c r="H21" s="102">
        <v>163</v>
      </c>
      <c r="I21" s="103">
        <v>1</v>
      </c>
      <c r="J21" s="102">
        <v>110</v>
      </c>
      <c r="K21" s="223">
        <v>1</v>
      </c>
    </row>
    <row r="22" spans="1:11" ht="30" customHeight="1">
      <c r="A22" s="222">
        <v>7</v>
      </c>
      <c r="B22" s="102">
        <v>101</v>
      </c>
      <c r="C22" s="103">
        <v>2</v>
      </c>
      <c r="D22" s="102">
        <v>54</v>
      </c>
      <c r="E22" s="103">
        <v>2</v>
      </c>
      <c r="F22" s="102">
        <v>73</v>
      </c>
      <c r="G22" s="103" t="s">
        <v>207</v>
      </c>
      <c r="H22" s="222" t="s">
        <v>207</v>
      </c>
      <c r="I22" s="103">
        <v>1</v>
      </c>
      <c r="J22" s="102">
        <v>118</v>
      </c>
      <c r="K22" s="223">
        <v>2</v>
      </c>
    </row>
    <row r="23" spans="1:11" ht="30" customHeight="1">
      <c r="A23" s="222">
        <v>33</v>
      </c>
      <c r="B23" s="102">
        <v>441</v>
      </c>
      <c r="C23" s="103">
        <v>8</v>
      </c>
      <c r="D23" s="102">
        <v>188</v>
      </c>
      <c r="E23" s="103">
        <v>14</v>
      </c>
      <c r="F23" s="102">
        <v>578</v>
      </c>
      <c r="G23" s="103">
        <v>5</v>
      </c>
      <c r="H23" s="102">
        <v>306</v>
      </c>
      <c r="I23" s="103">
        <v>6</v>
      </c>
      <c r="J23" s="102">
        <v>1768</v>
      </c>
      <c r="K23" s="223">
        <v>1</v>
      </c>
    </row>
    <row r="24" spans="1:11" ht="30" customHeight="1">
      <c r="A24" s="222">
        <v>2</v>
      </c>
      <c r="B24" s="102">
        <v>25</v>
      </c>
      <c r="C24" s="103">
        <v>1</v>
      </c>
      <c r="D24" s="102">
        <v>29</v>
      </c>
      <c r="E24" s="103" t="s">
        <v>207</v>
      </c>
      <c r="F24" s="102" t="s">
        <v>207</v>
      </c>
      <c r="G24" s="103" t="s">
        <v>207</v>
      </c>
      <c r="H24" s="102" t="s">
        <v>199</v>
      </c>
      <c r="I24" s="103">
        <v>1</v>
      </c>
      <c r="J24" s="102">
        <v>277</v>
      </c>
      <c r="K24" s="223" t="s">
        <v>207</v>
      </c>
    </row>
    <row r="25" spans="1:11" ht="30" customHeight="1">
      <c r="A25" s="224">
        <v>10</v>
      </c>
      <c r="B25" s="101">
        <v>120</v>
      </c>
      <c r="C25" s="105">
        <v>5</v>
      </c>
      <c r="D25" s="101">
        <v>127</v>
      </c>
      <c r="E25" s="105">
        <v>4</v>
      </c>
      <c r="F25" s="101">
        <v>158</v>
      </c>
      <c r="G25" s="105">
        <v>1</v>
      </c>
      <c r="H25" s="101">
        <v>94</v>
      </c>
      <c r="I25" s="105">
        <v>1</v>
      </c>
      <c r="J25" s="101">
        <v>143</v>
      </c>
      <c r="K25" s="225" t="s">
        <v>207</v>
      </c>
    </row>
    <row r="26" spans="1:10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3.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ht="15" customHeight="1">
      <c r="K30" s="226"/>
    </row>
    <row r="31" spans="1:10" ht="13.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3.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3.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3.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3.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3.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3.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3.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3.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3.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3.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3.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3.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3.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3.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3.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3.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3.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3.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3.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3.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3.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3.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3.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3.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3.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3.5">
      <c r="A57" s="3"/>
      <c r="B57" s="3"/>
      <c r="C57" s="3"/>
      <c r="D57" s="3"/>
      <c r="E57" s="3"/>
      <c r="F57" s="3"/>
      <c r="G57" s="3"/>
      <c r="H57" s="3"/>
      <c r="I57" s="3"/>
      <c r="J57" s="3"/>
    </row>
  </sheetData>
  <sheetProtection/>
  <mergeCells count="7">
    <mergeCell ref="G4:H4"/>
    <mergeCell ref="I4:J4"/>
    <mergeCell ref="A3:K3"/>
    <mergeCell ref="K4:K5"/>
    <mergeCell ref="A4:B4"/>
    <mergeCell ref="C4:D4"/>
    <mergeCell ref="E4:F4"/>
  </mergeCells>
  <printOptions/>
  <pageMargins left="0.5118110236220472" right="0.7874015748031497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Normal="70" zoomScaleSheetLayoutView="100" zoomScalePageLayoutView="0" workbookViewId="0" topLeftCell="A1">
      <selection activeCell="M1" sqref="M1"/>
    </sheetView>
  </sheetViews>
  <sheetFormatPr defaultColWidth="2.375" defaultRowHeight="13.5"/>
  <cols>
    <col min="1" max="1" width="2.375" style="5" customWidth="1"/>
    <col min="2" max="2" width="6.25390625" style="5" customWidth="1"/>
    <col min="3" max="3" width="27.75390625" style="5" customWidth="1"/>
    <col min="4" max="4" width="8.375" style="5" customWidth="1"/>
    <col min="5" max="5" width="8.375" style="227" customWidth="1"/>
    <col min="6" max="9" width="8.375" style="5" customWidth="1"/>
    <col min="10" max="10" width="1.00390625" style="5" customWidth="1"/>
    <col min="11" max="16384" width="2.375" style="5" customWidth="1"/>
  </cols>
  <sheetData>
    <row r="1" ht="22.5" customHeight="1">
      <c r="A1" s="75" t="s">
        <v>337</v>
      </c>
    </row>
    <row r="2" spans="2:9" ht="15" customHeight="1">
      <c r="B2" s="3"/>
      <c r="C2" s="3"/>
      <c r="D2" s="3"/>
      <c r="E2" s="197"/>
      <c r="F2" s="3"/>
      <c r="G2" s="3"/>
      <c r="H2" s="3"/>
      <c r="I2" s="3"/>
    </row>
    <row r="3" spans="2:10" ht="30" customHeight="1">
      <c r="B3" s="308" t="s">
        <v>1</v>
      </c>
      <c r="C3" s="328"/>
      <c r="D3" s="300" t="s">
        <v>216</v>
      </c>
      <c r="E3" s="324"/>
      <c r="F3" s="326" t="s">
        <v>217</v>
      </c>
      <c r="G3" s="327"/>
      <c r="H3" s="327"/>
      <c r="I3" s="327"/>
      <c r="J3" s="327"/>
    </row>
    <row r="4" spans="2:10" ht="34.5" customHeight="1">
      <c r="B4" s="310"/>
      <c r="C4" s="329"/>
      <c r="D4" s="331"/>
      <c r="E4" s="332"/>
      <c r="F4" s="333" t="s">
        <v>150</v>
      </c>
      <c r="G4" s="334"/>
      <c r="H4" s="331" t="s">
        <v>43</v>
      </c>
      <c r="I4" s="332"/>
      <c r="J4" s="208"/>
    </row>
    <row r="5" spans="2:10" ht="34.5" customHeight="1">
      <c r="B5" s="312"/>
      <c r="C5" s="330"/>
      <c r="D5" s="228" t="s">
        <v>151</v>
      </c>
      <c r="E5" s="229" t="s">
        <v>152</v>
      </c>
      <c r="F5" s="209" t="s">
        <v>151</v>
      </c>
      <c r="G5" s="210" t="s">
        <v>152</v>
      </c>
      <c r="H5" s="230" t="s">
        <v>151</v>
      </c>
      <c r="I5" s="210" t="s">
        <v>152</v>
      </c>
      <c r="J5" s="211"/>
    </row>
    <row r="6" spans="2:9" ht="21.75" customHeight="1">
      <c r="B6" s="300"/>
      <c r="C6" s="324"/>
      <c r="D6" s="131"/>
      <c r="E6" s="173" t="s">
        <v>20</v>
      </c>
      <c r="F6" s="172"/>
      <c r="G6" s="173" t="s">
        <v>20</v>
      </c>
      <c r="H6" s="172"/>
      <c r="I6" s="173" t="s">
        <v>20</v>
      </c>
    </row>
    <row r="7" spans="2:9" ht="30" customHeight="1">
      <c r="B7" s="304"/>
      <c r="C7" s="325"/>
      <c r="D7" s="79"/>
      <c r="E7" s="108"/>
      <c r="F7" s="106"/>
      <c r="G7" s="108"/>
      <c r="H7" s="106"/>
      <c r="I7" s="108"/>
    </row>
    <row r="8" spans="2:9" ht="30" customHeight="1">
      <c r="B8" s="214" t="s">
        <v>147</v>
      </c>
      <c r="C8" s="231" t="s">
        <v>2</v>
      </c>
      <c r="D8" s="100">
        <v>2378</v>
      </c>
      <c r="E8" s="102">
        <v>25388</v>
      </c>
      <c r="F8" s="103">
        <v>646</v>
      </c>
      <c r="G8" s="102">
        <v>6607</v>
      </c>
      <c r="H8" s="103">
        <v>435</v>
      </c>
      <c r="I8" s="102">
        <v>3423</v>
      </c>
    </row>
    <row r="9" spans="2:9" ht="24.75" customHeight="1">
      <c r="B9" s="304"/>
      <c r="C9" s="325"/>
      <c r="D9" s="100"/>
      <c r="E9" s="102"/>
      <c r="F9" s="103"/>
      <c r="G9" s="102"/>
      <c r="H9" s="103"/>
      <c r="I9" s="102"/>
    </row>
    <row r="10" spans="2:9" ht="30" customHeight="1">
      <c r="B10" s="214" t="s">
        <v>148</v>
      </c>
      <c r="C10" s="231" t="s">
        <v>12</v>
      </c>
      <c r="D10" s="100">
        <v>2</v>
      </c>
      <c r="E10" s="232">
        <v>12</v>
      </c>
      <c r="F10" s="103">
        <v>1</v>
      </c>
      <c r="G10" s="102">
        <v>6</v>
      </c>
      <c r="H10" s="103" t="s">
        <v>283</v>
      </c>
      <c r="I10" s="102" t="s">
        <v>199</v>
      </c>
    </row>
    <row r="11" spans="2:9" ht="30" customHeight="1">
      <c r="B11" s="92" t="s">
        <v>104</v>
      </c>
      <c r="C11" s="231" t="s">
        <v>253</v>
      </c>
      <c r="D11" s="100" t="s">
        <v>207</v>
      </c>
      <c r="E11" s="102" t="s">
        <v>207</v>
      </c>
      <c r="F11" s="103" t="s">
        <v>207</v>
      </c>
      <c r="G11" s="102" t="s">
        <v>207</v>
      </c>
      <c r="H11" s="103" t="s">
        <v>207</v>
      </c>
      <c r="I11" s="102" t="s">
        <v>207</v>
      </c>
    </row>
    <row r="12" spans="2:9" ht="30" customHeight="1">
      <c r="B12" s="92" t="s">
        <v>105</v>
      </c>
      <c r="C12" s="231" t="s">
        <v>3</v>
      </c>
      <c r="D12" s="100">
        <v>390</v>
      </c>
      <c r="E12" s="232">
        <v>1867</v>
      </c>
      <c r="F12" s="103">
        <v>108</v>
      </c>
      <c r="G12" s="102">
        <v>558</v>
      </c>
      <c r="H12" s="103">
        <v>105</v>
      </c>
      <c r="I12" s="102">
        <v>517</v>
      </c>
    </row>
    <row r="13" spans="2:9" ht="30" customHeight="1">
      <c r="B13" s="92" t="s">
        <v>106</v>
      </c>
      <c r="C13" s="231" t="s">
        <v>4</v>
      </c>
      <c r="D13" s="100">
        <v>298</v>
      </c>
      <c r="E13" s="232">
        <v>5309</v>
      </c>
      <c r="F13" s="103">
        <v>142</v>
      </c>
      <c r="G13" s="102">
        <v>2517</v>
      </c>
      <c r="H13" s="103">
        <v>59</v>
      </c>
      <c r="I13" s="102">
        <v>829</v>
      </c>
    </row>
    <row r="14" spans="2:9" ht="30" customHeight="1">
      <c r="B14" s="92" t="s">
        <v>107</v>
      </c>
      <c r="C14" s="233" t="s">
        <v>5</v>
      </c>
      <c r="D14" s="100">
        <v>3</v>
      </c>
      <c r="E14" s="232">
        <v>20</v>
      </c>
      <c r="F14" s="103">
        <v>2</v>
      </c>
      <c r="G14" s="102">
        <v>11</v>
      </c>
      <c r="H14" s="103" t="s">
        <v>207</v>
      </c>
      <c r="I14" s="102" t="s">
        <v>207</v>
      </c>
    </row>
    <row r="15" spans="2:9" ht="30" customHeight="1">
      <c r="B15" s="92" t="s">
        <v>108</v>
      </c>
      <c r="C15" s="231" t="s">
        <v>6</v>
      </c>
      <c r="D15" s="100">
        <v>5</v>
      </c>
      <c r="E15" s="232">
        <v>15</v>
      </c>
      <c r="F15" s="103" t="s">
        <v>207</v>
      </c>
      <c r="G15" s="102" t="s">
        <v>207</v>
      </c>
      <c r="H15" s="103">
        <v>2</v>
      </c>
      <c r="I15" s="102">
        <v>3</v>
      </c>
    </row>
    <row r="16" spans="2:9" ht="30" customHeight="1">
      <c r="B16" s="92" t="s">
        <v>109</v>
      </c>
      <c r="C16" s="231" t="s">
        <v>246</v>
      </c>
      <c r="D16" s="100">
        <v>101</v>
      </c>
      <c r="E16" s="232">
        <v>2455</v>
      </c>
      <c r="F16" s="103">
        <v>13</v>
      </c>
      <c r="G16" s="102">
        <v>471</v>
      </c>
      <c r="H16" s="103">
        <v>21</v>
      </c>
      <c r="I16" s="102">
        <v>426</v>
      </c>
    </row>
    <row r="17" spans="2:9" ht="30" customHeight="1">
      <c r="B17" s="92" t="s">
        <v>110</v>
      </c>
      <c r="C17" s="231" t="s">
        <v>247</v>
      </c>
      <c r="D17" s="100">
        <v>641</v>
      </c>
      <c r="E17" s="232">
        <v>6013</v>
      </c>
      <c r="F17" s="103">
        <v>168</v>
      </c>
      <c r="G17" s="102">
        <v>1135</v>
      </c>
      <c r="H17" s="103">
        <v>84</v>
      </c>
      <c r="I17" s="102">
        <v>632</v>
      </c>
    </row>
    <row r="18" spans="2:9" ht="30" customHeight="1">
      <c r="B18" s="92" t="s">
        <v>111</v>
      </c>
      <c r="C18" s="231" t="s">
        <v>254</v>
      </c>
      <c r="D18" s="100">
        <v>14</v>
      </c>
      <c r="E18" s="232">
        <v>227</v>
      </c>
      <c r="F18" s="103">
        <v>4</v>
      </c>
      <c r="G18" s="102">
        <v>71</v>
      </c>
      <c r="H18" s="103">
        <v>3</v>
      </c>
      <c r="I18" s="102">
        <v>55</v>
      </c>
    </row>
    <row r="19" spans="2:9" ht="30" customHeight="1">
      <c r="B19" s="92" t="s">
        <v>112</v>
      </c>
      <c r="C19" s="231" t="s">
        <v>249</v>
      </c>
      <c r="D19" s="100">
        <v>107</v>
      </c>
      <c r="E19" s="232">
        <v>421</v>
      </c>
      <c r="F19" s="103">
        <v>32</v>
      </c>
      <c r="G19" s="102">
        <v>102</v>
      </c>
      <c r="H19" s="103">
        <v>25</v>
      </c>
      <c r="I19" s="102">
        <v>75</v>
      </c>
    </row>
    <row r="20" spans="2:9" ht="30" customHeight="1">
      <c r="B20" s="92" t="s">
        <v>113</v>
      </c>
      <c r="C20" s="231" t="s">
        <v>264</v>
      </c>
      <c r="D20" s="100">
        <v>62</v>
      </c>
      <c r="E20" s="232">
        <v>223</v>
      </c>
      <c r="F20" s="103">
        <v>13</v>
      </c>
      <c r="G20" s="102">
        <v>60</v>
      </c>
      <c r="H20" s="103">
        <v>14</v>
      </c>
      <c r="I20" s="102">
        <v>56</v>
      </c>
    </row>
    <row r="21" spans="2:9" ht="30" customHeight="1">
      <c r="B21" s="92" t="s">
        <v>114</v>
      </c>
      <c r="C21" s="231" t="s">
        <v>250</v>
      </c>
      <c r="D21" s="100">
        <v>244</v>
      </c>
      <c r="E21" s="232">
        <v>2339</v>
      </c>
      <c r="F21" s="103">
        <v>39</v>
      </c>
      <c r="G21" s="102">
        <v>140</v>
      </c>
      <c r="H21" s="103">
        <v>44</v>
      </c>
      <c r="I21" s="102">
        <v>255</v>
      </c>
    </row>
    <row r="22" spans="2:9" ht="30" customHeight="1">
      <c r="B22" s="92" t="s">
        <v>115</v>
      </c>
      <c r="C22" s="231" t="s">
        <v>256</v>
      </c>
      <c r="D22" s="100">
        <v>162</v>
      </c>
      <c r="E22" s="232">
        <v>1015</v>
      </c>
      <c r="F22" s="103">
        <v>48</v>
      </c>
      <c r="G22" s="102">
        <v>215</v>
      </c>
      <c r="H22" s="103">
        <v>30</v>
      </c>
      <c r="I22" s="102">
        <v>216</v>
      </c>
    </row>
    <row r="23" spans="2:9" ht="30" customHeight="1">
      <c r="B23" s="92" t="s">
        <v>116</v>
      </c>
      <c r="C23" s="231" t="s">
        <v>252</v>
      </c>
      <c r="D23" s="100">
        <v>74</v>
      </c>
      <c r="E23" s="232">
        <v>509</v>
      </c>
      <c r="F23" s="103">
        <v>14</v>
      </c>
      <c r="G23" s="102">
        <v>116</v>
      </c>
      <c r="H23" s="103">
        <v>10</v>
      </c>
      <c r="I23" s="102">
        <v>26</v>
      </c>
    </row>
    <row r="24" spans="2:9" ht="30" customHeight="1">
      <c r="B24" s="92" t="s">
        <v>117</v>
      </c>
      <c r="C24" s="234" t="s">
        <v>244</v>
      </c>
      <c r="D24" s="100">
        <v>152</v>
      </c>
      <c r="E24" s="232">
        <v>3655</v>
      </c>
      <c r="F24" s="103">
        <v>28</v>
      </c>
      <c r="G24" s="102">
        <v>881</v>
      </c>
      <c r="H24" s="103">
        <v>13</v>
      </c>
      <c r="I24" s="102">
        <v>202</v>
      </c>
    </row>
    <row r="25" spans="2:9" ht="30" customHeight="1">
      <c r="B25" s="235" t="s">
        <v>149</v>
      </c>
      <c r="C25" s="231" t="s">
        <v>7</v>
      </c>
      <c r="D25" s="100">
        <v>9</v>
      </c>
      <c r="E25" s="232">
        <v>359</v>
      </c>
      <c r="F25" s="103" t="s">
        <v>207</v>
      </c>
      <c r="G25" s="102" t="s">
        <v>207</v>
      </c>
      <c r="H25" s="103">
        <v>2</v>
      </c>
      <c r="I25" s="102">
        <v>41</v>
      </c>
    </row>
    <row r="26" spans="2:10" ht="30" customHeight="1">
      <c r="B26" s="91" t="s">
        <v>119</v>
      </c>
      <c r="C26" s="236" t="s">
        <v>169</v>
      </c>
      <c r="D26" s="99">
        <v>114</v>
      </c>
      <c r="E26" s="237">
        <v>949</v>
      </c>
      <c r="F26" s="105">
        <v>34</v>
      </c>
      <c r="G26" s="101">
        <v>324</v>
      </c>
      <c r="H26" s="105">
        <v>23</v>
      </c>
      <c r="I26" s="101">
        <v>90</v>
      </c>
      <c r="J26" s="39"/>
    </row>
    <row r="27" spans="2:9" ht="15" customHeight="1">
      <c r="B27" s="3"/>
      <c r="C27" s="3"/>
      <c r="D27" s="3"/>
      <c r="E27" s="197"/>
      <c r="F27" s="3"/>
      <c r="G27" s="3"/>
      <c r="H27" s="3"/>
      <c r="I27" s="3"/>
    </row>
    <row r="29" spans="2:9" ht="15" customHeight="1">
      <c r="B29" s="3"/>
      <c r="C29" s="3"/>
      <c r="D29" s="3"/>
      <c r="E29" s="197"/>
      <c r="F29" s="3"/>
      <c r="G29" s="3"/>
      <c r="H29" s="3"/>
      <c r="I29" s="3"/>
    </row>
    <row r="30" spans="2:9" ht="13.5">
      <c r="B30" s="3"/>
      <c r="C30" s="3"/>
      <c r="D30" s="3"/>
      <c r="E30" s="197"/>
      <c r="F30" s="3"/>
      <c r="G30" s="3"/>
      <c r="H30" s="3"/>
      <c r="I30" s="3"/>
    </row>
    <row r="31" spans="2:9" ht="13.5">
      <c r="B31" s="3"/>
      <c r="C31" s="3"/>
      <c r="D31" s="3"/>
      <c r="E31" s="197"/>
      <c r="F31" s="3"/>
      <c r="G31" s="3"/>
      <c r="H31" s="3"/>
      <c r="I31" s="3"/>
    </row>
    <row r="32" spans="2:9" ht="13.5">
      <c r="B32" s="3"/>
      <c r="C32" s="3"/>
      <c r="D32" s="3"/>
      <c r="E32" s="197"/>
      <c r="F32" s="3"/>
      <c r="G32" s="3"/>
      <c r="H32" s="3"/>
      <c r="I32" s="3"/>
    </row>
    <row r="33" spans="2:9" ht="13.5">
      <c r="B33" s="3"/>
      <c r="C33" s="3"/>
      <c r="D33" s="3"/>
      <c r="E33" s="197"/>
      <c r="F33" s="3"/>
      <c r="G33" s="3"/>
      <c r="H33" s="3"/>
      <c r="I33" s="3"/>
    </row>
    <row r="34" spans="2:9" ht="13.5">
      <c r="B34" s="3"/>
      <c r="C34" s="3"/>
      <c r="D34" s="3"/>
      <c r="E34" s="197"/>
      <c r="F34" s="3"/>
      <c r="G34" s="3"/>
      <c r="H34" s="3"/>
      <c r="I34" s="3"/>
    </row>
    <row r="35" spans="2:9" ht="13.5">
      <c r="B35" s="3"/>
      <c r="C35" s="3"/>
      <c r="D35" s="3"/>
      <c r="E35" s="197"/>
      <c r="F35" s="3"/>
      <c r="G35" s="3"/>
      <c r="H35" s="3"/>
      <c r="I35" s="3"/>
    </row>
    <row r="36" spans="2:9" ht="13.5">
      <c r="B36" s="3"/>
      <c r="C36" s="3"/>
      <c r="D36" s="3"/>
      <c r="E36" s="197"/>
      <c r="F36" s="3"/>
      <c r="G36" s="3"/>
      <c r="H36" s="3"/>
      <c r="I36" s="3"/>
    </row>
    <row r="37" spans="2:9" ht="13.5">
      <c r="B37" s="3"/>
      <c r="C37" s="3"/>
      <c r="D37" s="3"/>
      <c r="E37" s="197"/>
      <c r="F37" s="3"/>
      <c r="G37" s="3"/>
      <c r="H37" s="3"/>
      <c r="I37" s="3"/>
    </row>
    <row r="38" spans="2:9" ht="13.5">
      <c r="B38" s="3"/>
      <c r="C38" s="3"/>
      <c r="D38" s="3"/>
      <c r="E38" s="197"/>
      <c r="F38" s="3"/>
      <c r="G38" s="3"/>
      <c r="H38" s="3"/>
      <c r="I38" s="3"/>
    </row>
    <row r="39" spans="2:9" ht="13.5">
      <c r="B39" s="3"/>
      <c r="C39" s="3"/>
      <c r="D39" s="3"/>
      <c r="E39" s="197"/>
      <c r="F39" s="3"/>
      <c r="G39" s="3"/>
      <c r="H39" s="3"/>
      <c r="I39" s="3"/>
    </row>
    <row r="40" spans="2:9" ht="13.5">
      <c r="B40" s="3"/>
      <c r="C40" s="3"/>
      <c r="D40" s="3"/>
      <c r="E40" s="197"/>
      <c r="F40" s="3"/>
      <c r="G40" s="3"/>
      <c r="H40" s="3"/>
      <c r="I40" s="3"/>
    </row>
    <row r="41" spans="2:9" ht="13.5">
      <c r="B41" s="3"/>
      <c r="C41" s="3"/>
      <c r="D41" s="3"/>
      <c r="E41" s="197"/>
      <c r="F41" s="3"/>
      <c r="G41" s="3"/>
      <c r="H41" s="3"/>
      <c r="I41" s="3"/>
    </row>
    <row r="42" spans="2:9" ht="13.5">
      <c r="B42" s="3"/>
      <c r="C42" s="3"/>
      <c r="D42" s="3"/>
      <c r="E42" s="197"/>
      <c r="F42" s="3"/>
      <c r="G42" s="3"/>
      <c r="H42" s="3"/>
      <c r="I42" s="3"/>
    </row>
    <row r="43" spans="2:9" ht="13.5">
      <c r="B43" s="3"/>
      <c r="C43" s="3"/>
      <c r="D43" s="3"/>
      <c r="E43" s="197"/>
      <c r="F43" s="3"/>
      <c r="G43" s="3"/>
      <c r="H43" s="3"/>
      <c r="I43" s="3"/>
    </row>
    <row r="44" spans="2:9" ht="13.5">
      <c r="B44" s="3"/>
      <c r="C44" s="3"/>
      <c r="D44" s="3"/>
      <c r="E44" s="197"/>
      <c r="F44" s="3"/>
      <c r="G44" s="3"/>
      <c r="H44" s="3"/>
      <c r="I44" s="3"/>
    </row>
    <row r="45" spans="2:9" ht="13.5">
      <c r="B45" s="3"/>
      <c r="C45" s="3"/>
      <c r="D45" s="3"/>
      <c r="E45" s="197"/>
      <c r="F45" s="3"/>
      <c r="G45" s="3"/>
      <c r="H45" s="3"/>
      <c r="I45" s="3"/>
    </row>
    <row r="46" spans="2:9" ht="13.5">
      <c r="B46" s="3"/>
      <c r="C46" s="3"/>
      <c r="D46" s="3"/>
      <c r="E46" s="197"/>
      <c r="F46" s="3"/>
      <c r="G46" s="3"/>
      <c r="H46" s="3"/>
      <c r="I46" s="3"/>
    </row>
    <row r="47" spans="2:9" ht="13.5">
      <c r="B47" s="3"/>
      <c r="C47" s="3"/>
      <c r="D47" s="3"/>
      <c r="E47" s="197"/>
      <c r="F47" s="3"/>
      <c r="G47" s="3"/>
      <c r="H47" s="3"/>
      <c r="I47" s="3"/>
    </row>
    <row r="48" spans="2:9" ht="13.5">
      <c r="B48" s="3"/>
      <c r="C48" s="3"/>
      <c r="D48" s="3"/>
      <c r="E48" s="197"/>
      <c r="F48" s="3"/>
      <c r="G48" s="3"/>
      <c r="H48" s="3"/>
      <c r="I48" s="3"/>
    </row>
    <row r="49" spans="2:9" ht="13.5">
      <c r="B49" s="3"/>
      <c r="C49" s="3"/>
      <c r="D49" s="3"/>
      <c r="E49" s="197"/>
      <c r="F49" s="3"/>
      <c r="G49" s="3"/>
      <c r="H49" s="3"/>
      <c r="I49" s="3"/>
    </row>
    <row r="50" spans="2:9" ht="13.5">
      <c r="B50" s="3"/>
      <c r="C50" s="3"/>
      <c r="D50" s="3"/>
      <c r="E50" s="197"/>
      <c r="F50" s="3"/>
      <c r="G50" s="3"/>
      <c r="H50" s="3"/>
      <c r="I50" s="3"/>
    </row>
    <row r="51" spans="2:9" ht="13.5">
      <c r="B51" s="3"/>
      <c r="C51" s="3"/>
      <c r="D51" s="3"/>
      <c r="E51" s="197"/>
      <c r="F51" s="3"/>
      <c r="G51" s="3"/>
      <c r="H51" s="3"/>
      <c r="I51" s="3"/>
    </row>
    <row r="52" spans="2:9" ht="13.5">
      <c r="B52" s="3"/>
      <c r="C52" s="3"/>
      <c r="D52" s="3"/>
      <c r="E52" s="197"/>
      <c r="F52" s="3"/>
      <c r="G52" s="3"/>
      <c r="H52" s="3"/>
      <c r="I52" s="3"/>
    </row>
    <row r="53" spans="2:9" ht="13.5">
      <c r="B53" s="3"/>
      <c r="C53" s="3"/>
      <c r="D53" s="3"/>
      <c r="E53" s="197"/>
      <c r="F53" s="3"/>
      <c r="G53" s="3"/>
      <c r="H53" s="3"/>
      <c r="I53" s="3"/>
    </row>
  </sheetData>
  <sheetProtection/>
  <mergeCells count="7">
    <mergeCell ref="B6:C7"/>
    <mergeCell ref="B9:C9"/>
    <mergeCell ref="F3:J3"/>
    <mergeCell ref="B3:C5"/>
    <mergeCell ref="D3:E4"/>
    <mergeCell ref="F4:G4"/>
    <mergeCell ref="H4:I4"/>
  </mergeCells>
  <printOptions/>
  <pageMargins left="0.7874015748031497" right="0.6692913385826772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51"/>
  <sheetViews>
    <sheetView view="pageBreakPreview" zoomScale="60" zoomScaleNormal="70" zoomScalePageLayoutView="0" workbookViewId="0" topLeftCell="A1">
      <selection activeCell="K1" sqref="K1"/>
    </sheetView>
  </sheetViews>
  <sheetFormatPr defaultColWidth="2.375" defaultRowHeight="13.5"/>
  <cols>
    <col min="1" max="8" width="8.75390625" style="5" customWidth="1"/>
    <col min="9" max="16384" width="2.375" style="5" customWidth="1"/>
  </cols>
  <sheetData>
    <row r="1" ht="22.5" customHeight="1"/>
    <row r="2" spans="1:8" ht="15" customHeight="1">
      <c r="A2" s="3"/>
      <c r="B2" s="3"/>
      <c r="C2" s="3"/>
      <c r="D2" s="3"/>
      <c r="E2" s="3"/>
      <c r="F2" s="3"/>
      <c r="G2" s="3"/>
      <c r="H2" s="76" t="s">
        <v>270</v>
      </c>
    </row>
    <row r="3" spans="1:8" ht="30" customHeight="1">
      <c r="A3" s="335" t="s">
        <v>218</v>
      </c>
      <c r="B3" s="336"/>
      <c r="C3" s="336"/>
      <c r="D3" s="336"/>
      <c r="E3" s="336"/>
      <c r="F3" s="336"/>
      <c r="G3" s="336"/>
      <c r="H3" s="337"/>
    </row>
    <row r="4" spans="1:8" ht="34.5" customHeight="1">
      <c r="A4" s="338" t="s">
        <v>161</v>
      </c>
      <c r="B4" s="323"/>
      <c r="C4" s="293" t="s">
        <v>284</v>
      </c>
      <c r="D4" s="296"/>
      <c r="E4" s="293" t="s">
        <v>285</v>
      </c>
      <c r="F4" s="296"/>
      <c r="G4" s="293" t="s">
        <v>153</v>
      </c>
      <c r="H4" s="296"/>
    </row>
    <row r="5" spans="1:8" ht="34.5" customHeight="1">
      <c r="A5" s="209" t="s">
        <v>151</v>
      </c>
      <c r="B5" s="238" t="s">
        <v>152</v>
      </c>
      <c r="C5" s="228" t="s">
        <v>151</v>
      </c>
      <c r="D5" s="239" t="s">
        <v>152</v>
      </c>
      <c r="E5" s="240" t="s">
        <v>151</v>
      </c>
      <c r="F5" s="241" t="s">
        <v>152</v>
      </c>
      <c r="G5" s="240" t="s">
        <v>151</v>
      </c>
      <c r="H5" s="241" t="s">
        <v>152</v>
      </c>
    </row>
    <row r="6" spans="1:8" ht="21.75" customHeight="1">
      <c r="A6" s="172"/>
      <c r="B6" s="173" t="s">
        <v>20</v>
      </c>
      <c r="C6" s="172"/>
      <c r="D6" s="173" t="s">
        <v>20</v>
      </c>
      <c r="E6" s="172"/>
      <c r="F6" s="173" t="s">
        <v>20</v>
      </c>
      <c r="G6" s="172"/>
      <c r="H6" s="173" t="s">
        <v>20</v>
      </c>
    </row>
    <row r="7" spans="1:8" ht="30" customHeight="1">
      <c r="A7" s="106"/>
      <c r="B7" s="108"/>
      <c r="C7" s="106"/>
      <c r="D7" s="108"/>
      <c r="E7" s="106"/>
      <c r="F7" s="108"/>
      <c r="G7" s="106"/>
      <c r="H7" s="108"/>
    </row>
    <row r="8" spans="1:8" ht="30" customHeight="1">
      <c r="A8" s="103">
        <v>537</v>
      </c>
      <c r="B8" s="102">
        <v>5876</v>
      </c>
      <c r="C8" s="103">
        <v>648</v>
      </c>
      <c r="D8" s="102">
        <v>8630</v>
      </c>
      <c r="E8" s="103">
        <v>60</v>
      </c>
      <c r="F8" s="102">
        <v>439</v>
      </c>
      <c r="G8" s="103">
        <v>52</v>
      </c>
      <c r="H8" s="102">
        <v>413</v>
      </c>
    </row>
    <row r="9" spans="1:8" ht="24.75" customHeight="1">
      <c r="A9" s="103"/>
      <c r="B9" s="102"/>
      <c r="C9" s="103"/>
      <c r="D9" s="102"/>
      <c r="E9" s="103"/>
      <c r="F9" s="102"/>
      <c r="G9" s="103"/>
      <c r="H9" s="102"/>
    </row>
    <row r="10" spans="1:8" ht="30" customHeight="1">
      <c r="A10" s="103">
        <v>1</v>
      </c>
      <c r="B10" s="102">
        <v>6</v>
      </c>
      <c r="C10" s="103" t="s">
        <v>207</v>
      </c>
      <c r="D10" s="102" t="s">
        <v>207</v>
      </c>
      <c r="E10" s="103" t="s">
        <v>207</v>
      </c>
      <c r="F10" s="102" t="s">
        <v>207</v>
      </c>
      <c r="G10" s="103" t="s">
        <v>207</v>
      </c>
      <c r="H10" s="102" t="s">
        <v>207</v>
      </c>
    </row>
    <row r="11" spans="1:8" ht="30" customHeight="1">
      <c r="A11" s="103" t="s">
        <v>207</v>
      </c>
      <c r="B11" s="102" t="s">
        <v>207</v>
      </c>
      <c r="C11" s="103" t="s">
        <v>207</v>
      </c>
      <c r="D11" s="102" t="s">
        <v>207</v>
      </c>
      <c r="E11" s="103" t="s">
        <v>207</v>
      </c>
      <c r="F11" s="102" t="s">
        <v>207</v>
      </c>
      <c r="G11" s="103" t="s">
        <v>207</v>
      </c>
      <c r="H11" s="102" t="s">
        <v>207</v>
      </c>
    </row>
    <row r="12" spans="1:8" ht="30" customHeight="1">
      <c r="A12" s="103">
        <v>111</v>
      </c>
      <c r="B12" s="102">
        <v>491</v>
      </c>
      <c r="C12" s="103">
        <v>55</v>
      </c>
      <c r="D12" s="102">
        <v>248</v>
      </c>
      <c r="E12" s="103">
        <v>4</v>
      </c>
      <c r="F12" s="102">
        <v>9</v>
      </c>
      <c r="G12" s="103">
        <v>7</v>
      </c>
      <c r="H12" s="102">
        <v>44</v>
      </c>
    </row>
    <row r="13" spans="1:8" ht="30" customHeight="1">
      <c r="A13" s="103">
        <v>49</v>
      </c>
      <c r="B13" s="102">
        <v>532</v>
      </c>
      <c r="C13" s="103">
        <v>44</v>
      </c>
      <c r="D13" s="102">
        <v>1413</v>
      </c>
      <c r="E13" s="103">
        <v>1</v>
      </c>
      <c r="F13" s="102">
        <v>3</v>
      </c>
      <c r="G13" s="103">
        <v>3</v>
      </c>
      <c r="H13" s="102">
        <v>15</v>
      </c>
    </row>
    <row r="14" spans="1:8" ht="30" customHeight="1">
      <c r="A14" s="103">
        <v>1</v>
      </c>
      <c r="B14" s="102">
        <v>9</v>
      </c>
      <c r="C14" s="103" t="s">
        <v>207</v>
      </c>
      <c r="D14" s="102" t="s">
        <v>207</v>
      </c>
      <c r="E14" s="103" t="s">
        <v>207</v>
      </c>
      <c r="F14" s="102" t="s">
        <v>207</v>
      </c>
      <c r="G14" s="103" t="s">
        <v>207</v>
      </c>
      <c r="H14" s="102" t="s">
        <v>207</v>
      </c>
    </row>
    <row r="15" spans="1:8" ht="30" customHeight="1">
      <c r="A15" s="103">
        <v>2</v>
      </c>
      <c r="B15" s="102">
        <v>9</v>
      </c>
      <c r="C15" s="103">
        <v>1</v>
      </c>
      <c r="D15" s="102">
        <v>3</v>
      </c>
      <c r="E15" s="103" t="s">
        <v>286</v>
      </c>
      <c r="F15" s="102" t="s">
        <v>199</v>
      </c>
      <c r="G15" s="103" t="s">
        <v>207</v>
      </c>
      <c r="H15" s="102" t="s">
        <v>207</v>
      </c>
    </row>
    <row r="16" spans="1:8" ht="30" customHeight="1">
      <c r="A16" s="103">
        <v>36</v>
      </c>
      <c r="B16" s="102">
        <v>1135</v>
      </c>
      <c r="C16" s="103">
        <v>24</v>
      </c>
      <c r="D16" s="102">
        <v>350</v>
      </c>
      <c r="E16" s="103">
        <v>3</v>
      </c>
      <c r="F16" s="102">
        <v>25</v>
      </c>
      <c r="G16" s="103">
        <v>4</v>
      </c>
      <c r="H16" s="102">
        <v>48</v>
      </c>
    </row>
    <row r="17" spans="1:8" ht="30" customHeight="1">
      <c r="A17" s="103">
        <v>112</v>
      </c>
      <c r="B17" s="102">
        <v>1175</v>
      </c>
      <c r="C17" s="103">
        <v>243</v>
      </c>
      <c r="D17" s="102">
        <v>2879</v>
      </c>
      <c r="E17" s="103">
        <v>23</v>
      </c>
      <c r="F17" s="102">
        <v>113</v>
      </c>
      <c r="G17" s="103">
        <v>11</v>
      </c>
      <c r="H17" s="102">
        <v>79</v>
      </c>
    </row>
    <row r="18" spans="1:8" ht="30" customHeight="1">
      <c r="A18" s="103">
        <v>3</v>
      </c>
      <c r="B18" s="102">
        <v>78</v>
      </c>
      <c r="C18" s="103">
        <v>3</v>
      </c>
      <c r="D18" s="102">
        <v>17</v>
      </c>
      <c r="E18" s="103" t="s">
        <v>199</v>
      </c>
      <c r="F18" s="102" t="s">
        <v>287</v>
      </c>
      <c r="G18" s="103">
        <v>1</v>
      </c>
      <c r="H18" s="102">
        <v>6</v>
      </c>
    </row>
    <row r="19" spans="1:8" ht="30" customHeight="1">
      <c r="A19" s="103">
        <v>28</v>
      </c>
      <c r="B19" s="102">
        <v>134</v>
      </c>
      <c r="C19" s="103">
        <v>19</v>
      </c>
      <c r="D19" s="102">
        <v>102</v>
      </c>
      <c r="E19" s="103" t="s">
        <v>286</v>
      </c>
      <c r="F19" s="102" t="s">
        <v>199</v>
      </c>
      <c r="G19" s="103">
        <v>3</v>
      </c>
      <c r="H19" s="102">
        <v>8</v>
      </c>
    </row>
    <row r="20" spans="1:8" ht="30" customHeight="1">
      <c r="A20" s="103">
        <v>16</v>
      </c>
      <c r="B20" s="102">
        <v>35</v>
      </c>
      <c r="C20" s="103">
        <v>16</v>
      </c>
      <c r="D20" s="102">
        <v>60</v>
      </c>
      <c r="E20" s="103">
        <v>1</v>
      </c>
      <c r="F20" s="102">
        <v>1</v>
      </c>
      <c r="G20" s="103">
        <v>2</v>
      </c>
      <c r="H20" s="102">
        <v>11</v>
      </c>
    </row>
    <row r="21" spans="1:8" ht="30" customHeight="1">
      <c r="A21" s="103">
        <v>57</v>
      </c>
      <c r="B21" s="102">
        <v>432</v>
      </c>
      <c r="C21" s="103">
        <v>81</v>
      </c>
      <c r="D21" s="102">
        <v>1189</v>
      </c>
      <c r="E21" s="103">
        <v>12</v>
      </c>
      <c r="F21" s="102">
        <v>211</v>
      </c>
      <c r="G21" s="103">
        <v>11</v>
      </c>
      <c r="H21" s="102">
        <v>112</v>
      </c>
    </row>
    <row r="22" spans="1:8" ht="30" customHeight="1">
      <c r="A22" s="103">
        <v>32</v>
      </c>
      <c r="B22" s="102">
        <v>182</v>
      </c>
      <c r="C22" s="103">
        <v>45</v>
      </c>
      <c r="D22" s="102">
        <v>387</v>
      </c>
      <c r="E22" s="103">
        <v>6</v>
      </c>
      <c r="F22" s="102">
        <v>8</v>
      </c>
      <c r="G22" s="103">
        <v>1</v>
      </c>
      <c r="H22" s="102">
        <v>7</v>
      </c>
    </row>
    <row r="23" spans="1:8" ht="30" customHeight="1">
      <c r="A23" s="103">
        <v>18</v>
      </c>
      <c r="B23" s="102">
        <v>205</v>
      </c>
      <c r="C23" s="103">
        <v>26</v>
      </c>
      <c r="D23" s="102">
        <v>110</v>
      </c>
      <c r="E23" s="103">
        <v>3</v>
      </c>
      <c r="F23" s="102">
        <v>7</v>
      </c>
      <c r="G23" s="103">
        <v>3</v>
      </c>
      <c r="H23" s="102">
        <v>45</v>
      </c>
    </row>
    <row r="24" spans="1:8" ht="30" customHeight="1">
      <c r="A24" s="103">
        <v>38</v>
      </c>
      <c r="B24" s="102">
        <v>1119</v>
      </c>
      <c r="C24" s="103">
        <v>64</v>
      </c>
      <c r="D24" s="102">
        <v>1409</v>
      </c>
      <c r="E24" s="103">
        <v>5</v>
      </c>
      <c r="F24" s="102">
        <v>18</v>
      </c>
      <c r="G24" s="103">
        <v>4</v>
      </c>
      <c r="H24" s="102">
        <v>26</v>
      </c>
    </row>
    <row r="25" spans="1:8" ht="30" customHeight="1">
      <c r="A25" s="103" t="s">
        <v>207</v>
      </c>
      <c r="B25" s="102" t="s">
        <v>207</v>
      </c>
      <c r="C25" s="103">
        <v>7</v>
      </c>
      <c r="D25" s="102">
        <v>318</v>
      </c>
      <c r="E25" s="103" t="s">
        <v>207</v>
      </c>
      <c r="F25" s="102" t="s">
        <v>207</v>
      </c>
      <c r="G25" s="103" t="s">
        <v>207</v>
      </c>
      <c r="H25" s="102" t="s">
        <v>207</v>
      </c>
    </row>
    <row r="26" spans="1:8" ht="30" customHeight="1">
      <c r="A26" s="105">
        <v>33</v>
      </c>
      <c r="B26" s="101">
        <v>334</v>
      </c>
      <c r="C26" s="105">
        <v>20</v>
      </c>
      <c r="D26" s="101">
        <v>145</v>
      </c>
      <c r="E26" s="105">
        <v>2</v>
      </c>
      <c r="F26" s="101">
        <v>44</v>
      </c>
      <c r="G26" s="105">
        <v>2</v>
      </c>
      <c r="H26" s="101">
        <v>12</v>
      </c>
    </row>
    <row r="27" spans="1:8" ht="15" customHeight="1">
      <c r="A27" s="3"/>
      <c r="B27" s="3"/>
      <c r="C27" s="3"/>
      <c r="D27" s="3"/>
      <c r="E27" s="3"/>
      <c r="F27" s="3"/>
      <c r="G27" s="3"/>
      <c r="H27" s="3"/>
    </row>
    <row r="29" spans="1:8" ht="15" customHeight="1">
      <c r="A29" s="3"/>
      <c r="B29" s="3"/>
      <c r="C29" s="3"/>
      <c r="D29" s="3"/>
      <c r="E29" s="3"/>
      <c r="F29" s="3"/>
      <c r="G29" s="3"/>
      <c r="H29" s="3"/>
    </row>
    <row r="30" spans="1:8" ht="13.5">
      <c r="A30" s="3"/>
      <c r="B30" s="3"/>
      <c r="C30" s="3"/>
      <c r="D30" s="3"/>
      <c r="E30" s="3"/>
      <c r="F30" s="3"/>
      <c r="G30" s="3"/>
      <c r="H30" s="3"/>
    </row>
    <row r="31" spans="1:8" ht="13.5">
      <c r="A31" s="3"/>
      <c r="B31" s="3"/>
      <c r="C31" s="3"/>
      <c r="D31" s="3"/>
      <c r="E31" s="3"/>
      <c r="F31" s="3"/>
      <c r="G31" s="3"/>
      <c r="H31" s="3"/>
    </row>
    <row r="32" spans="1:8" ht="13.5">
      <c r="A32" s="3"/>
      <c r="B32" s="3"/>
      <c r="C32" s="3"/>
      <c r="D32" s="3"/>
      <c r="E32" s="3"/>
      <c r="F32" s="3"/>
      <c r="G32" s="3"/>
      <c r="H32" s="3"/>
    </row>
    <row r="33" spans="1:8" ht="13.5">
      <c r="A33" s="3"/>
      <c r="B33" s="3"/>
      <c r="C33" s="3"/>
      <c r="D33" s="3"/>
      <c r="E33" s="3"/>
      <c r="F33" s="3"/>
      <c r="G33" s="3"/>
      <c r="H33" s="3"/>
    </row>
    <row r="34" spans="1:8" ht="13.5">
      <c r="A34" s="3"/>
      <c r="B34" s="3"/>
      <c r="C34" s="3"/>
      <c r="D34" s="3"/>
      <c r="E34" s="3"/>
      <c r="F34" s="3"/>
      <c r="G34" s="3"/>
      <c r="H34" s="3"/>
    </row>
    <row r="35" spans="1:8" ht="13.5">
      <c r="A35" s="3"/>
      <c r="B35" s="3"/>
      <c r="C35" s="3"/>
      <c r="D35" s="3"/>
      <c r="E35" s="3"/>
      <c r="F35" s="3"/>
      <c r="G35" s="3"/>
      <c r="H35" s="3"/>
    </row>
    <row r="36" spans="1:8" ht="13.5">
      <c r="A36" s="3"/>
      <c r="B36" s="3"/>
      <c r="C36" s="3"/>
      <c r="D36" s="3"/>
      <c r="E36" s="3"/>
      <c r="F36" s="3"/>
      <c r="G36" s="3"/>
      <c r="H36" s="3"/>
    </row>
    <row r="37" spans="1:8" ht="13.5">
      <c r="A37" s="3"/>
      <c r="B37" s="3"/>
      <c r="C37" s="3"/>
      <c r="D37" s="3"/>
      <c r="E37" s="3"/>
      <c r="F37" s="3"/>
      <c r="G37" s="3"/>
      <c r="H37" s="3"/>
    </row>
    <row r="38" spans="1:8" ht="13.5">
      <c r="A38" s="3"/>
      <c r="B38" s="3"/>
      <c r="C38" s="3"/>
      <c r="D38" s="3"/>
      <c r="E38" s="3"/>
      <c r="F38" s="3"/>
      <c r="G38" s="3"/>
      <c r="H38" s="3"/>
    </row>
    <row r="39" spans="1:8" ht="13.5">
      <c r="A39" s="3"/>
      <c r="B39" s="3"/>
      <c r="C39" s="3"/>
      <c r="D39" s="3"/>
      <c r="E39" s="3"/>
      <c r="F39" s="3"/>
      <c r="G39" s="3"/>
      <c r="H39" s="3"/>
    </row>
    <row r="40" spans="1:8" ht="13.5">
      <c r="A40" s="3"/>
      <c r="B40" s="3"/>
      <c r="C40" s="3"/>
      <c r="D40" s="3"/>
      <c r="E40" s="3"/>
      <c r="F40" s="3"/>
      <c r="G40" s="3"/>
      <c r="H40" s="3"/>
    </row>
    <row r="41" spans="1:8" ht="13.5">
      <c r="A41" s="3"/>
      <c r="B41" s="3"/>
      <c r="C41" s="3"/>
      <c r="D41" s="3"/>
      <c r="E41" s="3"/>
      <c r="F41" s="3"/>
      <c r="G41" s="3"/>
      <c r="H41" s="3"/>
    </row>
    <row r="42" spans="1:8" ht="13.5">
      <c r="A42" s="3"/>
      <c r="B42" s="3"/>
      <c r="C42" s="3"/>
      <c r="D42" s="3"/>
      <c r="E42" s="3"/>
      <c r="F42" s="3"/>
      <c r="G42" s="3"/>
      <c r="H42" s="3"/>
    </row>
    <row r="43" spans="1:8" ht="13.5">
      <c r="A43" s="3"/>
      <c r="B43" s="3"/>
      <c r="C43" s="3"/>
      <c r="D43" s="3"/>
      <c r="E43" s="3"/>
      <c r="F43" s="3"/>
      <c r="G43" s="3"/>
      <c r="H43" s="3"/>
    </row>
    <row r="44" spans="1:8" ht="13.5">
      <c r="A44" s="3"/>
      <c r="B44" s="3"/>
      <c r="C44" s="3"/>
      <c r="D44" s="3"/>
      <c r="E44" s="3"/>
      <c r="F44" s="3"/>
      <c r="G44" s="3"/>
      <c r="H44" s="3"/>
    </row>
    <row r="45" spans="1:8" ht="13.5">
      <c r="A45" s="3"/>
      <c r="B45" s="3"/>
      <c r="C45" s="3"/>
      <c r="D45" s="3"/>
      <c r="E45" s="3"/>
      <c r="F45" s="3"/>
      <c r="G45" s="3"/>
      <c r="H45" s="3"/>
    </row>
    <row r="46" spans="1:8" ht="13.5">
      <c r="A46" s="3"/>
      <c r="B46" s="3"/>
      <c r="C46" s="3"/>
      <c r="D46" s="3"/>
      <c r="E46" s="3"/>
      <c r="F46" s="3"/>
      <c r="G46" s="3"/>
      <c r="H46" s="3"/>
    </row>
    <row r="47" spans="1:8" ht="13.5">
      <c r="A47" s="3"/>
      <c r="B47" s="3"/>
      <c r="C47" s="3"/>
      <c r="D47" s="3"/>
      <c r="E47" s="3"/>
      <c r="F47" s="3"/>
      <c r="G47" s="3"/>
      <c r="H47" s="3"/>
    </row>
    <row r="48" spans="1:8" ht="13.5">
      <c r="A48" s="3"/>
      <c r="B48" s="3"/>
      <c r="C48" s="3"/>
      <c r="D48" s="3"/>
      <c r="E48" s="3"/>
      <c r="F48" s="3"/>
      <c r="G48" s="3"/>
      <c r="H48" s="3"/>
    </row>
    <row r="49" spans="1:8" ht="13.5">
      <c r="A49" s="3"/>
      <c r="B49" s="3"/>
      <c r="C49" s="3"/>
      <c r="D49" s="3"/>
      <c r="E49" s="3"/>
      <c r="F49" s="3"/>
      <c r="G49" s="3"/>
      <c r="H49" s="3"/>
    </row>
    <row r="50" spans="1:8" ht="13.5">
      <c r="A50" s="3"/>
      <c r="B50" s="3"/>
      <c r="C50" s="3"/>
      <c r="D50" s="3"/>
      <c r="E50" s="3"/>
      <c r="F50" s="3"/>
      <c r="G50" s="3"/>
      <c r="H50" s="3"/>
    </row>
    <row r="51" spans="1:8" ht="13.5">
      <c r="A51" s="3"/>
      <c r="B51" s="3"/>
      <c r="C51" s="3"/>
      <c r="D51" s="3"/>
      <c r="E51" s="3"/>
      <c r="F51" s="3"/>
      <c r="G51" s="3"/>
      <c r="H51" s="3"/>
    </row>
  </sheetData>
  <sheetProtection/>
  <mergeCells count="5">
    <mergeCell ref="A3:H3"/>
    <mergeCell ref="A4:B4"/>
    <mergeCell ref="C4:D4"/>
    <mergeCell ref="E4:F4"/>
    <mergeCell ref="G4:H4"/>
  </mergeCells>
  <printOptions/>
  <pageMargins left="1.4960629921259843" right="0.7874015748031497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W41"/>
  <sheetViews>
    <sheetView view="pageBreakPreview" zoomScale="60" zoomScaleNormal="115" zoomScalePageLayoutView="0" workbookViewId="0" topLeftCell="A1">
      <selection activeCell="CB1" sqref="CB1"/>
    </sheetView>
  </sheetViews>
  <sheetFormatPr defaultColWidth="1.25" defaultRowHeight="15" customHeight="1"/>
  <cols>
    <col min="1" max="2" width="1.25" style="5" customWidth="1"/>
    <col min="3" max="3" width="1.37890625" style="5" customWidth="1"/>
    <col min="4" max="75" width="1.12109375" style="5" customWidth="1"/>
    <col min="76" max="16384" width="1.25" style="5" customWidth="1"/>
  </cols>
  <sheetData>
    <row r="1" spans="3:75" ht="22.5" customHeight="1">
      <c r="C1" s="282" t="s">
        <v>44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</row>
    <row r="3" ht="22.5" customHeight="1">
      <c r="A3" s="75" t="s">
        <v>338</v>
      </c>
    </row>
    <row r="4" spans="3:75" ht="1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V4" s="3"/>
      <c r="BW4" s="76" t="s">
        <v>172</v>
      </c>
    </row>
    <row r="5" spans="3:75" ht="22.5" customHeight="1">
      <c r="C5" s="300" t="s">
        <v>50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67" t="s">
        <v>133</v>
      </c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7"/>
      <c r="BK5" s="367"/>
      <c r="BL5" s="367"/>
      <c r="BM5" s="367"/>
      <c r="BN5" s="367"/>
      <c r="BO5" s="367"/>
      <c r="BP5" s="367"/>
      <c r="BQ5" s="367"/>
      <c r="BR5" s="367"/>
      <c r="BS5" s="367"/>
      <c r="BT5" s="367"/>
      <c r="BU5" s="367"/>
      <c r="BV5" s="367"/>
      <c r="BW5" s="367"/>
    </row>
    <row r="6" spans="3:75" ht="22.5" customHeight="1">
      <c r="C6" s="304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67" t="s">
        <v>51</v>
      </c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 t="s">
        <v>135</v>
      </c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05" t="s">
        <v>52</v>
      </c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25"/>
    </row>
    <row r="7" spans="3:75" ht="22.5" customHeight="1">
      <c r="C7" s="360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9" t="s">
        <v>222</v>
      </c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 t="s">
        <v>223</v>
      </c>
      <c r="BA7" s="356"/>
      <c r="BB7" s="356"/>
      <c r="BC7" s="356"/>
      <c r="BD7" s="356"/>
      <c r="BE7" s="356"/>
      <c r="BF7" s="356"/>
      <c r="BG7" s="356"/>
      <c r="BH7" s="356"/>
      <c r="BI7" s="356"/>
      <c r="BJ7" s="356"/>
      <c r="BK7" s="356"/>
      <c r="BL7" s="356" t="s">
        <v>51</v>
      </c>
      <c r="BM7" s="356"/>
      <c r="BN7" s="356"/>
      <c r="BO7" s="356"/>
      <c r="BP7" s="356"/>
      <c r="BQ7" s="356"/>
      <c r="BR7" s="356"/>
      <c r="BS7" s="356"/>
      <c r="BT7" s="356"/>
      <c r="BU7" s="356"/>
      <c r="BV7" s="356"/>
      <c r="BW7" s="357"/>
    </row>
    <row r="8" spans="3:75" ht="22.5" customHeight="1">
      <c r="C8" s="304" t="s">
        <v>49</v>
      </c>
      <c r="D8" s="305"/>
      <c r="E8" s="305"/>
      <c r="F8" s="305"/>
      <c r="G8" s="305"/>
      <c r="H8" s="305"/>
      <c r="I8" s="305">
        <v>50</v>
      </c>
      <c r="J8" s="305"/>
      <c r="K8" s="305">
        <v>50</v>
      </c>
      <c r="L8" s="305" t="s">
        <v>45</v>
      </c>
      <c r="M8" s="305"/>
      <c r="N8" s="305"/>
      <c r="O8" s="325"/>
      <c r="P8" s="361">
        <f>SUM(AB8,BL8)</f>
        <v>833</v>
      </c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1">
        <v>80</v>
      </c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70">
        <v>119</v>
      </c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>
        <v>634</v>
      </c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>
        <f>SUM(AN8:BK8)</f>
        <v>753</v>
      </c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2"/>
    </row>
    <row r="9" spans="3:75" ht="22.5" customHeight="1">
      <c r="C9" s="304"/>
      <c r="D9" s="305"/>
      <c r="E9" s="305"/>
      <c r="F9" s="305"/>
      <c r="G9" s="305"/>
      <c r="H9" s="305"/>
      <c r="I9" s="305">
        <v>55</v>
      </c>
      <c r="J9" s="305"/>
      <c r="K9" s="305">
        <v>55</v>
      </c>
      <c r="L9" s="305"/>
      <c r="M9" s="305"/>
      <c r="N9" s="305"/>
      <c r="O9" s="325"/>
      <c r="P9" s="361">
        <f>SUM(AB9,BL9)</f>
        <v>746</v>
      </c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1">
        <v>76</v>
      </c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70">
        <v>83</v>
      </c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>
        <v>587</v>
      </c>
      <c r="BA9" s="371"/>
      <c r="BB9" s="371"/>
      <c r="BC9" s="371"/>
      <c r="BD9" s="371"/>
      <c r="BE9" s="371"/>
      <c r="BF9" s="371"/>
      <c r="BG9" s="371"/>
      <c r="BH9" s="371"/>
      <c r="BI9" s="371"/>
      <c r="BJ9" s="371"/>
      <c r="BK9" s="371"/>
      <c r="BL9" s="371">
        <f>SUM(AN9:BK9)</f>
        <v>670</v>
      </c>
      <c r="BM9" s="371"/>
      <c r="BN9" s="371"/>
      <c r="BO9" s="371"/>
      <c r="BP9" s="371"/>
      <c r="BQ9" s="371"/>
      <c r="BR9" s="371"/>
      <c r="BS9" s="371"/>
      <c r="BT9" s="371"/>
      <c r="BU9" s="371"/>
      <c r="BV9" s="371"/>
      <c r="BW9" s="372"/>
    </row>
    <row r="10" spans="3:75" ht="22.5" customHeight="1">
      <c r="C10" s="304"/>
      <c r="D10" s="305"/>
      <c r="E10" s="305"/>
      <c r="F10" s="305"/>
      <c r="G10" s="305"/>
      <c r="H10" s="305"/>
      <c r="I10" s="305">
        <v>60</v>
      </c>
      <c r="J10" s="305"/>
      <c r="K10" s="305">
        <v>60</v>
      </c>
      <c r="L10" s="305"/>
      <c r="M10" s="305"/>
      <c r="N10" s="305"/>
      <c r="O10" s="325"/>
      <c r="P10" s="361">
        <f>SUM(AB10,BL10)</f>
        <v>720</v>
      </c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1">
        <v>54</v>
      </c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70">
        <v>82</v>
      </c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>
        <v>584</v>
      </c>
      <c r="BA10" s="371"/>
      <c r="BB10" s="371"/>
      <c r="BC10" s="371"/>
      <c r="BD10" s="371"/>
      <c r="BE10" s="371"/>
      <c r="BF10" s="371"/>
      <c r="BG10" s="371"/>
      <c r="BH10" s="371"/>
      <c r="BI10" s="371"/>
      <c r="BJ10" s="371"/>
      <c r="BK10" s="371"/>
      <c r="BL10" s="371">
        <f>SUM(AN10:BK10)</f>
        <v>666</v>
      </c>
      <c r="BM10" s="371"/>
      <c r="BN10" s="371"/>
      <c r="BO10" s="371"/>
      <c r="BP10" s="371"/>
      <c r="BQ10" s="371"/>
      <c r="BR10" s="371"/>
      <c r="BS10" s="371"/>
      <c r="BT10" s="371"/>
      <c r="BU10" s="371"/>
      <c r="BV10" s="371"/>
      <c r="BW10" s="372"/>
    </row>
    <row r="11" spans="3:75" ht="22.5" customHeight="1">
      <c r="C11" s="304" t="s">
        <v>48</v>
      </c>
      <c r="D11" s="305"/>
      <c r="E11" s="305"/>
      <c r="F11" s="305"/>
      <c r="G11" s="305"/>
      <c r="H11" s="305"/>
      <c r="I11" s="305" t="s">
        <v>122</v>
      </c>
      <c r="J11" s="305"/>
      <c r="K11" s="305" t="s">
        <v>122</v>
      </c>
      <c r="L11" s="305" t="s">
        <v>45</v>
      </c>
      <c r="M11" s="305"/>
      <c r="N11" s="305"/>
      <c r="O11" s="325"/>
      <c r="P11" s="361">
        <f>SUM(AB11,BL11)</f>
        <v>528</v>
      </c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1">
        <v>44</v>
      </c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70">
        <v>97</v>
      </c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>
        <v>387</v>
      </c>
      <c r="BA11" s="371"/>
      <c r="BB11" s="371"/>
      <c r="BC11" s="371"/>
      <c r="BD11" s="371"/>
      <c r="BE11" s="371"/>
      <c r="BF11" s="371"/>
      <c r="BG11" s="371"/>
      <c r="BH11" s="371"/>
      <c r="BI11" s="371"/>
      <c r="BJ11" s="371"/>
      <c r="BK11" s="371"/>
      <c r="BL11" s="371">
        <f>SUM(AN11:BK11)</f>
        <v>484</v>
      </c>
      <c r="BM11" s="371"/>
      <c r="BN11" s="371"/>
      <c r="BO11" s="371"/>
      <c r="BP11" s="371"/>
      <c r="BQ11" s="371"/>
      <c r="BR11" s="371"/>
      <c r="BS11" s="371"/>
      <c r="BT11" s="371"/>
      <c r="BU11" s="371"/>
      <c r="BV11" s="371"/>
      <c r="BW11" s="372"/>
    </row>
    <row r="12" spans="3:75" ht="22.5" customHeight="1">
      <c r="C12" s="360"/>
      <c r="D12" s="354"/>
      <c r="E12" s="354"/>
      <c r="F12" s="354"/>
      <c r="G12" s="354"/>
      <c r="H12" s="354"/>
      <c r="I12" s="354" t="s">
        <v>130</v>
      </c>
      <c r="J12" s="354"/>
      <c r="K12" s="354" t="s">
        <v>171</v>
      </c>
      <c r="L12" s="354"/>
      <c r="M12" s="354"/>
      <c r="N12" s="354"/>
      <c r="O12" s="355"/>
      <c r="P12" s="363">
        <f>SUM(AB12,BL12)</f>
        <v>436</v>
      </c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3">
        <v>17</v>
      </c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73">
        <v>87</v>
      </c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>
        <v>332</v>
      </c>
      <c r="BA12" s="352"/>
      <c r="BB12" s="352"/>
      <c r="BC12" s="352"/>
      <c r="BD12" s="352"/>
      <c r="BE12" s="352"/>
      <c r="BF12" s="352"/>
      <c r="BG12" s="352"/>
      <c r="BH12" s="352"/>
      <c r="BI12" s="352"/>
      <c r="BJ12" s="352"/>
      <c r="BK12" s="352"/>
      <c r="BL12" s="352">
        <f>SUM(AN12:BK12)</f>
        <v>419</v>
      </c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3"/>
    </row>
    <row r="13" spans="3:75" ht="15" customHeight="1"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</row>
    <row r="14" spans="3:75" ht="1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3:75" ht="22.5" customHeight="1">
      <c r="C15" s="300" t="s">
        <v>121</v>
      </c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24"/>
      <c r="P15" s="300" t="s">
        <v>51</v>
      </c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0" t="s">
        <v>53</v>
      </c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0" t="s">
        <v>221</v>
      </c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24"/>
      <c r="AZ15" s="300" t="s">
        <v>174</v>
      </c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1"/>
      <c r="BS15" s="301"/>
      <c r="BT15" s="301"/>
      <c r="BU15" s="301"/>
      <c r="BV15" s="301"/>
      <c r="BW15" s="324"/>
    </row>
    <row r="16" spans="3:75" ht="22.5" customHeight="1">
      <c r="C16" s="360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5"/>
      <c r="P16" s="360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60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60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5"/>
      <c r="AZ16" s="369" t="s">
        <v>222</v>
      </c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 t="s">
        <v>223</v>
      </c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7"/>
    </row>
    <row r="17" spans="3:75" ht="22.5" customHeight="1">
      <c r="C17" s="300" t="s">
        <v>48</v>
      </c>
      <c r="D17" s="301"/>
      <c r="E17" s="301"/>
      <c r="F17" s="301"/>
      <c r="G17" s="301"/>
      <c r="H17" s="301"/>
      <c r="I17" s="368" t="s">
        <v>123</v>
      </c>
      <c r="J17" s="368"/>
      <c r="K17" s="368"/>
      <c r="L17" s="301" t="s">
        <v>45</v>
      </c>
      <c r="M17" s="301"/>
      <c r="N17" s="301"/>
      <c r="O17" s="324"/>
      <c r="P17" s="361">
        <f>SUM(AB17:DO17)</f>
        <v>411</v>
      </c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1">
        <v>167</v>
      </c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1">
        <v>45</v>
      </c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5">
        <v>41</v>
      </c>
      <c r="BA17" s="358"/>
      <c r="BB17" s="358"/>
      <c r="BC17" s="358"/>
      <c r="BD17" s="358"/>
      <c r="BE17" s="358"/>
      <c r="BF17" s="358"/>
      <c r="BG17" s="358"/>
      <c r="BH17" s="358"/>
      <c r="BI17" s="358"/>
      <c r="BJ17" s="358"/>
      <c r="BK17" s="358"/>
      <c r="BL17" s="358">
        <v>158</v>
      </c>
      <c r="BM17" s="358"/>
      <c r="BN17" s="358"/>
      <c r="BO17" s="358"/>
      <c r="BP17" s="358"/>
      <c r="BQ17" s="358"/>
      <c r="BR17" s="358"/>
      <c r="BS17" s="358"/>
      <c r="BT17" s="358"/>
      <c r="BU17" s="358"/>
      <c r="BV17" s="358"/>
      <c r="BW17" s="359"/>
    </row>
    <row r="18" spans="3:75" ht="22.5" customHeight="1">
      <c r="C18" s="304"/>
      <c r="D18" s="305"/>
      <c r="E18" s="305"/>
      <c r="F18" s="305"/>
      <c r="G18" s="305"/>
      <c r="H18" s="305"/>
      <c r="I18" s="366" t="s">
        <v>124</v>
      </c>
      <c r="J18" s="366"/>
      <c r="K18" s="366"/>
      <c r="L18" s="305"/>
      <c r="M18" s="305"/>
      <c r="N18" s="305"/>
      <c r="O18" s="325"/>
      <c r="P18" s="361">
        <v>382</v>
      </c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1">
        <v>191</v>
      </c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1">
        <v>72</v>
      </c>
      <c r="AO18" s="362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  <c r="AZ18" s="365">
        <v>27</v>
      </c>
      <c r="BA18" s="358"/>
      <c r="BB18" s="358"/>
      <c r="BC18" s="358"/>
      <c r="BD18" s="358"/>
      <c r="BE18" s="358"/>
      <c r="BF18" s="358"/>
      <c r="BG18" s="358"/>
      <c r="BH18" s="358"/>
      <c r="BI18" s="358"/>
      <c r="BJ18" s="358"/>
      <c r="BK18" s="358"/>
      <c r="BL18" s="358">
        <v>92</v>
      </c>
      <c r="BM18" s="358"/>
      <c r="BN18" s="358"/>
      <c r="BO18" s="358"/>
      <c r="BP18" s="358"/>
      <c r="BQ18" s="358"/>
      <c r="BR18" s="358"/>
      <c r="BS18" s="358"/>
      <c r="BT18" s="358"/>
      <c r="BU18" s="358"/>
      <c r="BV18" s="358"/>
      <c r="BW18" s="359"/>
    </row>
    <row r="19" spans="3:75" ht="22.5" customHeight="1">
      <c r="C19" s="304"/>
      <c r="D19" s="305"/>
      <c r="E19" s="305"/>
      <c r="F19" s="305"/>
      <c r="G19" s="305"/>
      <c r="H19" s="305"/>
      <c r="I19" s="366" t="s">
        <v>219</v>
      </c>
      <c r="J19" s="366"/>
      <c r="K19" s="366"/>
      <c r="L19" s="305"/>
      <c r="M19" s="305"/>
      <c r="N19" s="305"/>
      <c r="O19" s="325"/>
      <c r="P19" s="361">
        <v>351</v>
      </c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1">
        <v>170</v>
      </c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1">
        <v>59</v>
      </c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5">
        <v>29</v>
      </c>
      <c r="BA19" s="358"/>
      <c r="BB19" s="358"/>
      <c r="BC19" s="358"/>
      <c r="BD19" s="358"/>
      <c r="BE19" s="358"/>
      <c r="BF19" s="358"/>
      <c r="BG19" s="358"/>
      <c r="BH19" s="358"/>
      <c r="BI19" s="358"/>
      <c r="BJ19" s="358"/>
      <c r="BK19" s="358"/>
      <c r="BL19" s="358">
        <v>93</v>
      </c>
      <c r="BM19" s="358"/>
      <c r="BN19" s="358"/>
      <c r="BO19" s="358"/>
      <c r="BP19" s="358"/>
      <c r="BQ19" s="358"/>
      <c r="BR19" s="358"/>
      <c r="BS19" s="358"/>
      <c r="BT19" s="358"/>
      <c r="BU19" s="358"/>
      <c r="BV19" s="358"/>
      <c r="BW19" s="359"/>
    </row>
    <row r="20" spans="3:75" ht="22.5" customHeight="1">
      <c r="C20" s="360"/>
      <c r="D20" s="354"/>
      <c r="E20" s="354"/>
      <c r="F20" s="354"/>
      <c r="G20" s="354"/>
      <c r="H20" s="354"/>
      <c r="I20" s="374" t="s">
        <v>220</v>
      </c>
      <c r="J20" s="374"/>
      <c r="K20" s="374"/>
      <c r="L20" s="354"/>
      <c r="M20" s="354"/>
      <c r="N20" s="354"/>
      <c r="O20" s="355"/>
      <c r="P20" s="363">
        <v>327</v>
      </c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3">
        <v>160</v>
      </c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3">
        <v>76</v>
      </c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77">
        <v>12</v>
      </c>
      <c r="BA20" s="378"/>
      <c r="BB20" s="378"/>
      <c r="BC20" s="378"/>
      <c r="BD20" s="378"/>
      <c r="BE20" s="378"/>
      <c r="BF20" s="378"/>
      <c r="BG20" s="378"/>
      <c r="BH20" s="378"/>
      <c r="BI20" s="378"/>
      <c r="BJ20" s="378"/>
      <c r="BK20" s="378"/>
      <c r="BL20" s="378">
        <v>79</v>
      </c>
      <c r="BM20" s="378"/>
      <c r="BN20" s="378"/>
      <c r="BO20" s="378"/>
      <c r="BP20" s="378"/>
      <c r="BQ20" s="378"/>
      <c r="BR20" s="378"/>
      <c r="BS20" s="378"/>
      <c r="BT20" s="378"/>
      <c r="BU20" s="378"/>
      <c r="BV20" s="378"/>
      <c r="BW20" s="379"/>
    </row>
    <row r="21" spans="3:75" ht="15" customHeight="1">
      <c r="C21" s="74"/>
      <c r="D21" s="74"/>
      <c r="E21" s="3"/>
      <c r="F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3:75" ht="15" customHeight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3:75" ht="15" customHeight="1">
      <c r="C23" s="300" t="s">
        <v>121</v>
      </c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24"/>
      <c r="P23" s="300" t="s">
        <v>51</v>
      </c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0" t="s">
        <v>312</v>
      </c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24"/>
      <c r="AZ23" s="300" t="s">
        <v>313</v>
      </c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  <c r="BP23" s="301"/>
      <c r="BQ23" s="301"/>
      <c r="BR23" s="301"/>
      <c r="BS23" s="301"/>
      <c r="BT23" s="301"/>
      <c r="BU23" s="301"/>
      <c r="BV23" s="301"/>
      <c r="BW23" s="324"/>
    </row>
    <row r="24" spans="3:75" ht="15" customHeight="1">
      <c r="C24" s="360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5"/>
      <c r="P24" s="360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60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354"/>
      <c r="AY24" s="355"/>
      <c r="AZ24" s="360"/>
      <c r="BA24" s="354"/>
      <c r="BB24" s="354"/>
      <c r="BC24" s="354"/>
      <c r="BD24" s="354"/>
      <c r="BE24" s="354"/>
      <c r="BF24" s="354"/>
      <c r="BG24" s="354"/>
      <c r="BH24" s="354"/>
      <c r="BI24" s="354"/>
      <c r="BJ24" s="354"/>
      <c r="BK24" s="354"/>
      <c r="BL24" s="354"/>
      <c r="BM24" s="354"/>
      <c r="BN24" s="354"/>
      <c r="BO24" s="354"/>
      <c r="BP24" s="354"/>
      <c r="BQ24" s="354"/>
      <c r="BR24" s="354"/>
      <c r="BS24" s="354"/>
      <c r="BT24" s="354"/>
      <c r="BU24" s="354"/>
      <c r="BV24" s="354"/>
      <c r="BW24" s="355"/>
    </row>
    <row r="25" spans="3:75" ht="22.5" customHeight="1">
      <c r="C25" s="375" t="s">
        <v>294</v>
      </c>
      <c r="D25" s="376"/>
      <c r="E25" s="376"/>
      <c r="F25" s="376"/>
      <c r="G25" s="376"/>
      <c r="H25" s="376"/>
      <c r="I25" s="380" t="s">
        <v>122</v>
      </c>
      <c r="J25" s="380"/>
      <c r="K25" s="380"/>
      <c r="L25" s="376" t="s">
        <v>45</v>
      </c>
      <c r="M25" s="376"/>
      <c r="N25" s="376"/>
      <c r="O25" s="381"/>
      <c r="P25" s="382">
        <v>265</v>
      </c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4">
        <v>137</v>
      </c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5"/>
      <c r="AP25" s="385"/>
      <c r="AQ25" s="385"/>
      <c r="AR25" s="385"/>
      <c r="AS25" s="385"/>
      <c r="AT25" s="385"/>
      <c r="AU25" s="385"/>
      <c r="AV25" s="385"/>
      <c r="AW25" s="385"/>
      <c r="AX25" s="385"/>
      <c r="AY25" s="386"/>
      <c r="AZ25" s="375">
        <v>128</v>
      </c>
      <c r="BA25" s="376"/>
      <c r="BB25" s="376"/>
      <c r="BC25" s="376"/>
      <c r="BD25" s="376"/>
      <c r="BE25" s="376"/>
      <c r="BF25" s="376"/>
      <c r="BG25" s="376"/>
      <c r="BH25" s="376"/>
      <c r="BI25" s="376"/>
      <c r="BJ25" s="376"/>
      <c r="BK25" s="376"/>
      <c r="BL25" s="376"/>
      <c r="BM25" s="376"/>
      <c r="BN25" s="376"/>
      <c r="BO25" s="376"/>
      <c r="BP25" s="376"/>
      <c r="BQ25" s="376"/>
      <c r="BR25" s="376"/>
      <c r="BS25" s="376"/>
      <c r="BT25" s="376"/>
      <c r="BU25" s="376"/>
      <c r="BV25" s="376"/>
      <c r="BW25" s="381"/>
    </row>
    <row r="26" spans="3:75" ht="15" customHeight="1">
      <c r="C26" s="3" t="s">
        <v>310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8" spans="1:5" ht="22.5" customHeight="1">
      <c r="A28" s="75" t="s">
        <v>339</v>
      </c>
      <c r="E28" s="75"/>
    </row>
    <row r="29" spans="3:75" ht="15" customHeight="1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V29" s="3"/>
      <c r="BW29" s="76" t="s">
        <v>172</v>
      </c>
    </row>
    <row r="30" spans="3:75" ht="37.5" customHeight="1">
      <c r="C30" s="375" t="s">
        <v>54</v>
      </c>
      <c r="D30" s="376"/>
      <c r="E30" s="376"/>
      <c r="F30" s="376"/>
      <c r="G30" s="376"/>
      <c r="H30" s="376"/>
      <c r="I30" s="376"/>
      <c r="J30" s="376"/>
      <c r="K30" s="376"/>
      <c r="L30" s="350" t="s">
        <v>173</v>
      </c>
      <c r="M30" s="346"/>
      <c r="N30" s="346"/>
      <c r="O30" s="346"/>
      <c r="P30" s="346"/>
      <c r="Q30" s="346"/>
      <c r="R30" s="346"/>
      <c r="S30" s="347"/>
      <c r="T30" s="345" t="s">
        <v>125</v>
      </c>
      <c r="U30" s="346"/>
      <c r="V30" s="346"/>
      <c r="W30" s="346"/>
      <c r="X30" s="346"/>
      <c r="Y30" s="346"/>
      <c r="Z30" s="346"/>
      <c r="AA30" s="346"/>
      <c r="AB30" s="345" t="s">
        <v>126</v>
      </c>
      <c r="AC30" s="346"/>
      <c r="AD30" s="346"/>
      <c r="AE30" s="346"/>
      <c r="AF30" s="346"/>
      <c r="AG30" s="346"/>
      <c r="AH30" s="346"/>
      <c r="AI30" s="347"/>
      <c r="AJ30" s="346" t="s">
        <v>127</v>
      </c>
      <c r="AK30" s="346"/>
      <c r="AL30" s="346"/>
      <c r="AM30" s="346"/>
      <c r="AN30" s="346"/>
      <c r="AO30" s="346"/>
      <c r="AP30" s="346"/>
      <c r="AQ30" s="346"/>
      <c r="AR30" s="345" t="s">
        <v>128</v>
      </c>
      <c r="AS30" s="346"/>
      <c r="AT30" s="346"/>
      <c r="AU30" s="346"/>
      <c r="AV30" s="346"/>
      <c r="AW30" s="346"/>
      <c r="AX30" s="346"/>
      <c r="AY30" s="347"/>
      <c r="AZ30" s="346" t="s">
        <v>129</v>
      </c>
      <c r="BA30" s="346"/>
      <c r="BB30" s="346"/>
      <c r="BC30" s="346"/>
      <c r="BD30" s="346"/>
      <c r="BE30" s="346"/>
      <c r="BF30" s="346"/>
      <c r="BG30" s="346"/>
      <c r="BH30" s="345" t="s">
        <v>224</v>
      </c>
      <c r="BI30" s="346"/>
      <c r="BJ30" s="346"/>
      <c r="BK30" s="346"/>
      <c r="BL30" s="346"/>
      <c r="BM30" s="346"/>
      <c r="BN30" s="346"/>
      <c r="BO30" s="347"/>
      <c r="BP30" s="388" t="s">
        <v>51</v>
      </c>
      <c r="BQ30" s="389"/>
      <c r="BR30" s="389"/>
      <c r="BS30" s="389"/>
      <c r="BT30" s="389"/>
      <c r="BU30" s="389"/>
      <c r="BV30" s="389"/>
      <c r="BW30" s="390"/>
    </row>
    <row r="31" spans="3:75" ht="22.5" customHeight="1">
      <c r="C31" s="300" t="s">
        <v>46</v>
      </c>
      <c r="D31" s="301"/>
      <c r="E31" s="301"/>
      <c r="F31" s="301"/>
      <c r="G31" s="301">
        <v>50</v>
      </c>
      <c r="H31" s="301"/>
      <c r="I31" s="301"/>
      <c r="J31" s="301" t="s">
        <v>45</v>
      </c>
      <c r="K31" s="324"/>
      <c r="L31" s="351">
        <v>346</v>
      </c>
      <c r="M31" s="343"/>
      <c r="N31" s="343"/>
      <c r="O31" s="343"/>
      <c r="P31" s="343"/>
      <c r="Q31" s="343"/>
      <c r="R31" s="343"/>
      <c r="S31" s="344"/>
      <c r="T31" s="342">
        <v>154</v>
      </c>
      <c r="U31" s="343"/>
      <c r="V31" s="343"/>
      <c r="W31" s="343"/>
      <c r="X31" s="343"/>
      <c r="Y31" s="343"/>
      <c r="Z31" s="343"/>
      <c r="AA31" s="344"/>
      <c r="AB31" s="342">
        <v>203</v>
      </c>
      <c r="AC31" s="343"/>
      <c r="AD31" s="343"/>
      <c r="AE31" s="343"/>
      <c r="AF31" s="343"/>
      <c r="AG31" s="343"/>
      <c r="AH31" s="343"/>
      <c r="AI31" s="344"/>
      <c r="AJ31" s="342">
        <v>82</v>
      </c>
      <c r="AK31" s="343"/>
      <c r="AL31" s="343"/>
      <c r="AM31" s="343"/>
      <c r="AN31" s="343"/>
      <c r="AO31" s="343"/>
      <c r="AP31" s="343"/>
      <c r="AQ31" s="344"/>
      <c r="AR31" s="342">
        <v>38</v>
      </c>
      <c r="AS31" s="343"/>
      <c r="AT31" s="343"/>
      <c r="AU31" s="343"/>
      <c r="AV31" s="343"/>
      <c r="AW31" s="343"/>
      <c r="AX31" s="343"/>
      <c r="AY31" s="344"/>
      <c r="AZ31" s="342">
        <v>10</v>
      </c>
      <c r="BA31" s="343"/>
      <c r="BB31" s="343"/>
      <c r="BC31" s="343"/>
      <c r="BD31" s="343"/>
      <c r="BE31" s="343"/>
      <c r="BF31" s="343"/>
      <c r="BG31" s="344"/>
      <c r="BH31" s="342" t="s">
        <v>227</v>
      </c>
      <c r="BI31" s="343"/>
      <c r="BJ31" s="343"/>
      <c r="BK31" s="343"/>
      <c r="BL31" s="343"/>
      <c r="BM31" s="343"/>
      <c r="BN31" s="343"/>
      <c r="BO31" s="344"/>
      <c r="BP31" s="342">
        <f aca="true" t="shared" si="0" ref="BP31:BP37">SUM(L31:BO31)</f>
        <v>833</v>
      </c>
      <c r="BQ31" s="343"/>
      <c r="BR31" s="343"/>
      <c r="BS31" s="343"/>
      <c r="BT31" s="343"/>
      <c r="BU31" s="343"/>
      <c r="BV31" s="343"/>
      <c r="BW31" s="387"/>
    </row>
    <row r="32" spans="3:75" ht="22.5" customHeight="1">
      <c r="C32" s="304"/>
      <c r="D32" s="305"/>
      <c r="E32" s="305"/>
      <c r="F32" s="305"/>
      <c r="G32" s="305">
        <v>55</v>
      </c>
      <c r="H32" s="305"/>
      <c r="I32" s="305"/>
      <c r="J32" s="83"/>
      <c r="K32" s="89"/>
      <c r="L32" s="349">
        <v>352</v>
      </c>
      <c r="M32" s="340"/>
      <c r="N32" s="340"/>
      <c r="O32" s="340"/>
      <c r="P32" s="340"/>
      <c r="Q32" s="340"/>
      <c r="R32" s="340"/>
      <c r="S32" s="341"/>
      <c r="T32" s="340">
        <v>126</v>
      </c>
      <c r="U32" s="340"/>
      <c r="V32" s="340"/>
      <c r="W32" s="340"/>
      <c r="X32" s="340"/>
      <c r="Y32" s="340"/>
      <c r="Z32" s="340"/>
      <c r="AA32" s="340"/>
      <c r="AB32" s="339">
        <v>163</v>
      </c>
      <c r="AC32" s="340"/>
      <c r="AD32" s="340"/>
      <c r="AE32" s="340"/>
      <c r="AF32" s="340"/>
      <c r="AG32" s="340"/>
      <c r="AH32" s="340"/>
      <c r="AI32" s="341"/>
      <c r="AJ32" s="340">
        <v>69</v>
      </c>
      <c r="AK32" s="340"/>
      <c r="AL32" s="340"/>
      <c r="AM32" s="340"/>
      <c r="AN32" s="340"/>
      <c r="AO32" s="340"/>
      <c r="AP32" s="340"/>
      <c r="AQ32" s="340"/>
      <c r="AR32" s="339">
        <v>30</v>
      </c>
      <c r="AS32" s="340"/>
      <c r="AT32" s="340"/>
      <c r="AU32" s="340"/>
      <c r="AV32" s="340"/>
      <c r="AW32" s="340"/>
      <c r="AX32" s="340"/>
      <c r="AY32" s="341"/>
      <c r="AZ32" s="340">
        <v>5</v>
      </c>
      <c r="BA32" s="340"/>
      <c r="BB32" s="340"/>
      <c r="BC32" s="340"/>
      <c r="BD32" s="340"/>
      <c r="BE32" s="340"/>
      <c r="BF32" s="340"/>
      <c r="BG32" s="340"/>
      <c r="BH32" s="339">
        <v>1</v>
      </c>
      <c r="BI32" s="340"/>
      <c r="BJ32" s="340"/>
      <c r="BK32" s="340"/>
      <c r="BL32" s="340"/>
      <c r="BM32" s="340"/>
      <c r="BN32" s="340"/>
      <c r="BO32" s="341"/>
      <c r="BP32" s="339">
        <f t="shared" si="0"/>
        <v>746</v>
      </c>
      <c r="BQ32" s="340"/>
      <c r="BR32" s="340"/>
      <c r="BS32" s="340"/>
      <c r="BT32" s="340"/>
      <c r="BU32" s="340"/>
      <c r="BV32" s="340"/>
      <c r="BW32" s="348"/>
    </row>
    <row r="33" spans="3:75" ht="22.5" customHeight="1">
      <c r="C33" s="304"/>
      <c r="D33" s="305"/>
      <c r="E33" s="305"/>
      <c r="F33" s="305"/>
      <c r="G33" s="305">
        <v>60</v>
      </c>
      <c r="H33" s="305"/>
      <c r="I33" s="305"/>
      <c r="J33" s="83"/>
      <c r="K33" s="89"/>
      <c r="L33" s="349">
        <v>350</v>
      </c>
      <c r="M33" s="340"/>
      <c r="N33" s="340"/>
      <c r="O33" s="340"/>
      <c r="P33" s="340"/>
      <c r="Q33" s="340"/>
      <c r="R33" s="340"/>
      <c r="S33" s="341"/>
      <c r="T33" s="340">
        <v>126</v>
      </c>
      <c r="U33" s="340"/>
      <c r="V33" s="340"/>
      <c r="W33" s="340"/>
      <c r="X33" s="340"/>
      <c r="Y33" s="340"/>
      <c r="Z33" s="340"/>
      <c r="AA33" s="340"/>
      <c r="AB33" s="339">
        <v>148</v>
      </c>
      <c r="AC33" s="340"/>
      <c r="AD33" s="340"/>
      <c r="AE33" s="340"/>
      <c r="AF33" s="340"/>
      <c r="AG33" s="340"/>
      <c r="AH33" s="340"/>
      <c r="AI33" s="341"/>
      <c r="AJ33" s="340">
        <v>59</v>
      </c>
      <c r="AK33" s="340"/>
      <c r="AL33" s="340"/>
      <c r="AM33" s="340"/>
      <c r="AN33" s="340"/>
      <c r="AO33" s="340"/>
      <c r="AP33" s="340"/>
      <c r="AQ33" s="340"/>
      <c r="AR33" s="339">
        <v>31</v>
      </c>
      <c r="AS33" s="340"/>
      <c r="AT33" s="340"/>
      <c r="AU33" s="340"/>
      <c r="AV33" s="340"/>
      <c r="AW33" s="340"/>
      <c r="AX33" s="340"/>
      <c r="AY33" s="341"/>
      <c r="AZ33" s="340">
        <v>6</v>
      </c>
      <c r="BA33" s="340"/>
      <c r="BB33" s="340"/>
      <c r="BC33" s="340"/>
      <c r="BD33" s="340"/>
      <c r="BE33" s="340"/>
      <c r="BF33" s="340"/>
      <c r="BG33" s="340"/>
      <c r="BH33" s="339" t="s">
        <v>227</v>
      </c>
      <c r="BI33" s="340"/>
      <c r="BJ33" s="340"/>
      <c r="BK33" s="340"/>
      <c r="BL33" s="340"/>
      <c r="BM33" s="340"/>
      <c r="BN33" s="340"/>
      <c r="BO33" s="341"/>
      <c r="BP33" s="339">
        <f t="shared" si="0"/>
        <v>720</v>
      </c>
      <c r="BQ33" s="340"/>
      <c r="BR33" s="340"/>
      <c r="BS33" s="340"/>
      <c r="BT33" s="340"/>
      <c r="BU33" s="340"/>
      <c r="BV33" s="340"/>
      <c r="BW33" s="348"/>
    </row>
    <row r="34" spans="3:75" ht="22.5" customHeight="1">
      <c r="C34" s="304" t="s">
        <v>47</v>
      </c>
      <c r="D34" s="305"/>
      <c r="E34" s="305"/>
      <c r="F34" s="305"/>
      <c r="G34" s="305">
        <v>2</v>
      </c>
      <c r="H34" s="305"/>
      <c r="I34" s="305"/>
      <c r="J34" s="305" t="s">
        <v>45</v>
      </c>
      <c r="K34" s="305"/>
      <c r="L34" s="349">
        <v>211</v>
      </c>
      <c r="M34" s="340"/>
      <c r="N34" s="340"/>
      <c r="O34" s="340"/>
      <c r="P34" s="340"/>
      <c r="Q34" s="340"/>
      <c r="R34" s="340"/>
      <c r="S34" s="341"/>
      <c r="T34" s="340">
        <v>109</v>
      </c>
      <c r="U34" s="340"/>
      <c r="V34" s="340"/>
      <c r="W34" s="340"/>
      <c r="X34" s="340"/>
      <c r="Y34" s="340"/>
      <c r="Z34" s="340"/>
      <c r="AA34" s="340"/>
      <c r="AB34" s="339">
        <v>132</v>
      </c>
      <c r="AC34" s="340"/>
      <c r="AD34" s="340"/>
      <c r="AE34" s="340"/>
      <c r="AF34" s="340"/>
      <c r="AG34" s="340"/>
      <c r="AH34" s="340"/>
      <c r="AI34" s="341"/>
      <c r="AJ34" s="340">
        <v>51</v>
      </c>
      <c r="AK34" s="340"/>
      <c r="AL34" s="340"/>
      <c r="AM34" s="340"/>
      <c r="AN34" s="340"/>
      <c r="AO34" s="340"/>
      <c r="AP34" s="340"/>
      <c r="AQ34" s="340"/>
      <c r="AR34" s="339">
        <v>18</v>
      </c>
      <c r="AS34" s="340"/>
      <c r="AT34" s="340"/>
      <c r="AU34" s="340"/>
      <c r="AV34" s="340"/>
      <c r="AW34" s="340"/>
      <c r="AX34" s="340"/>
      <c r="AY34" s="341"/>
      <c r="AZ34" s="340">
        <v>7</v>
      </c>
      <c r="BA34" s="340"/>
      <c r="BB34" s="340"/>
      <c r="BC34" s="340"/>
      <c r="BD34" s="340"/>
      <c r="BE34" s="340"/>
      <c r="BF34" s="340"/>
      <c r="BG34" s="340"/>
      <c r="BH34" s="339" t="s">
        <v>227</v>
      </c>
      <c r="BI34" s="340"/>
      <c r="BJ34" s="340"/>
      <c r="BK34" s="340"/>
      <c r="BL34" s="340"/>
      <c r="BM34" s="340"/>
      <c r="BN34" s="340"/>
      <c r="BO34" s="341"/>
      <c r="BP34" s="339">
        <f t="shared" si="0"/>
        <v>528</v>
      </c>
      <c r="BQ34" s="340"/>
      <c r="BR34" s="340"/>
      <c r="BS34" s="340"/>
      <c r="BT34" s="340"/>
      <c r="BU34" s="340"/>
      <c r="BV34" s="340"/>
      <c r="BW34" s="348"/>
    </row>
    <row r="35" spans="3:75" ht="22.5" customHeight="1">
      <c r="C35" s="304"/>
      <c r="D35" s="305"/>
      <c r="E35" s="305"/>
      <c r="F35" s="305"/>
      <c r="G35" s="305" t="s">
        <v>130</v>
      </c>
      <c r="H35" s="305"/>
      <c r="I35" s="305"/>
      <c r="J35" s="90"/>
      <c r="K35" s="89"/>
      <c r="L35" s="349">
        <v>171</v>
      </c>
      <c r="M35" s="340"/>
      <c r="N35" s="340"/>
      <c r="O35" s="340"/>
      <c r="P35" s="340"/>
      <c r="Q35" s="340"/>
      <c r="R35" s="340"/>
      <c r="S35" s="341"/>
      <c r="T35" s="340">
        <v>87</v>
      </c>
      <c r="U35" s="340"/>
      <c r="V35" s="340"/>
      <c r="W35" s="340"/>
      <c r="X35" s="340"/>
      <c r="Y35" s="340"/>
      <c r="Z35" s="340"/>
      <c r="AA35" s="340"/>
      <c r="AB35" s="339">
        <v>113</v>
      </c>
      <c r="AC35" s="340"/>
      <c r="AD35" s="340"/>
      <c r="AE35" s="340"/>
      <c r="AF35" s="340"/>
      <c r="AG35" s="340"/>
      <c r="AH35" s="340"/>
      <c r="AI35" s="341"/>
      <c r="AJ35" s="340">
        <v>38</v>
      </c>
      <c r="AK35" s="340"/>
      <c r="AL35" s="340"/>
      <c r="AM35" s="340"/>
      <c r="AN35" s="340"/>
      <c r="AO35" s="340"/>
      <c r="AP35" s="340"/>
      <c r="AQ35" s="340"/>
      <c r="AR35" s="339">
        <v>22</v>
      </c>
      <c r="AS35" s="340"/>
      <c r="AT35" s="340"/>
      <c r="AU35" s="340"/>
      <c r="AV35" s="340"/>
      <c r="AW35" s="340"/>
      <c r="AX35" s="340"/>
      <c r="AY35" s="341"/>
      <c r="AZ35" s="340">
        <v>5</v>
      </c>
      <c r="BA35" s="340"/>
      <c r="BB35" s="340"/>
      <c r="BC35" s="340"/>
      <c r="BD35" s="340"/>
      <c r="BE35" s="340"/>
      <c r="BF35" s="340"/>
      <c r="BG35" s="340"/>
      <c r="BH35" s="339" t="s">
        <v>227</v>
      </c>
      <c r="BI35" s="340"/>
      <c r="BJ35" s="340"/>
      <c r="BK35" s="340"/>
      <c r="BL35" s="340"/>
      <c r="BM35" s="340"/>
      <c r="BN35" s="340"/>
      <c r="BO35" s="341"/>
      <c r="BP35" s="339">
        <f t="shared" si="0"/>
        <v>436</v>
      </c>
      <c r="BQ35" s="340"/>
      <c r="BR35" s="340"/>
      <c r="BS35" s="340"/>
      <c r="BT35" s="340"/>
      <c r="BU35" s="340"/>
      <c r="BV35" s="340"/>
      <c r="BW35" s="348"/>
    </row>
    <row r="36" spans="3:75" ht="22.5" customHeight="1">
      <c r="C36" s="304"/>
      <c r="D36" s="305"/>
      <c r="E36" s="305"/>
      <c r="F36" s="305"/>
      <c r="G36" s="305">
        <v>12</v>
      </c>
      <c r="H36" s="305"/>
      <c r="I36" s="305"/>
      <c r="J36" s="83"/>
      <c r="K36" s="89"/>
      <c r="L36" s="349">
        <v>169</v>
      </c>
      <c r="M36" s="340"/>
      <c r="N36" s="340"/>
      <c r="O36" s="340"/>
      <c r="P36" s="340"/>
      <c r="Q36" s="340"/>
      <c r="R36" s="340"/>
      <c r="S36" s="341"/>
      <c r="T36" s="340">
        <v>87</v>
      </c>
      <c r="U36" s="340"/>
      <c r="V36" s="340"/>
      <c r="W36" s="340"/>
      <c r="X36" s="340"/>
      <c r="Y36" s="340"/>
      <c r="Z36" s="340"/>
      <c r="AA36" s="340"/>
      <c r="AB36" s="339">
        <v>96</v>
      </c>
      <c r="AC36" s="340"/>
      <c r="AD36" s="340"/>
      <c r="AE36" s="340"/>
      <c r="AF36" s="340"/>
      <c r="AG36" s="340"/>
      <c r="AH36" s="340"/>
      <c r="AI36" s="341"/>
      <c r="AJ36" s="340">
        <v>36</v>
      </c>
      <c r="AK36" s="340"/>
      <c r="AL36" s="340"/>
      <c r="AM36" s="340"/>
      <c r="AN36" s="340"/>
      <c r="AO36" s="340"/>
      <c r="AP36" s="340"/>
      <c r="AQ36" s="340"/>
      <c r="AR36" s="339">
        <v>17</v>
      </c>
      <c r="AS36" s="340"/>
      <c r="AT36" s="340"/>
      <c r="AU36" s="340"/>
      <c r="AV36" s="340"/>
      <c r="AW36" s="340"/>
      <c r="AX36" s="340"/>
      <c r="AY36" s="341"/>
      <c r="AZ36" s="340">
        <v>6</v>
      </c>
      <c r="BA36" s="340"/>
      <c r="BB36" s="340"/>
      <c r="BC36" s="340"/>
      <c r="BD36" s="340"/>
      <c r="BE36" s="340"/>
      <c r="BF36" s="340"/>
      <c r="BG36" s="340"/>
      <c r="BH36" s="339" t="s">
        <v>227</v>
      </c>
      <c r="BI36" s="340"/>
      <c r="BJ36" s="340"/>
      <c r="BK36" s="340"/>
      <c r="BL36" s="340"/>
      <c r="BM36" s="340"/>
      <c r="BN36" s="340"/>
      <c r="BO36" s="341"/>
      <c r="BP36" s="339">
        <f t="shared" si="0"/>
        <v>411</v>
      </c>
      <c r="BQ36" s="340"/>
      <c r="BR36" s="340"/>
      <c r="BS36" s="340"/>
      <c r="BT36" s="340"/>
      <c r="BU36" s="340"/>
      <c r="BV36" s="340"/>
      <c r="BW36" s="348"/>
    </row>
    <row r="37" spans="3:75" ht="22.5" customHeight="1">
      <c r="C37" s="304"/>
      <c r="D37" s="305"/>
      <c r="E37" s="305"/>
      <c r="F37" s="305"/>
      <c r="G37" s="305">
        <v>17</v>
      </c>
      <c r="H37" s="305"/>
      <c r="I37" s="305"/>
      <c r="J37" s="83"/>
      <c r="K37" s="89"/>
      <c r="L37" s="349">
        <v>192</v>
      </c>
      <c r="M37" s="340"/>
      <c r="N37" s="340"/>
      <c r="O37" s="340"/>
      <c r="P37" s="340"/>
      <c r="Q37" s="340"/>
      <c r="R37" s="340"/>
      <c r="S37" s="341"/>
      <c r="T37" s="340">
        <v>56</v>
      </c>
      <c r="U37" s="340"/>
      <c r="V37" s="340"/>
      <c r="W37" s="340"/>
      <c r="X37" s="340"/>
      <c r="Y37" s="340"/>
      <c r="Z37" s="340"/>
      <c r="AA37" s="340"/>
      <c r="AB37" s="339">
        <v>82</v>
      </c>
      <c r="AC37" s="340"/>
      <c r="AD37" s="340"/>
      <c r="AE37" s="340"/>
      <c r="AF37" s="340"/>
      <c r="AG37" s="340"/>
      <c r="AH37" s="340"/>
      <c r="AI37" s="341"/>
      <c r="AJ37" s="340">
        <v>31</v>
      </c>
      <c r="AK37" s="340"/>
      <c r="AL37" s="340"/>
      <c r="AM37" s="340"/>
      <c r="AN37" s="340"/>
      <c r="AO37" s="340"/>
      <c r="AP37" s="340"/>
      <c r="AQ37" s="340"/>
      <c r="AR37" s="339">
        <v>16</v>
      </c>
      <c r="AS37" s="340"/>
      <c r="AT37" s="340"/>
      <c r="AU37" s="340"/>
      <c r="AV37" s="340"/>
      <c r="AW37" s="340"/>
      <c r="AX37" s="340"/>
      <c r="AY37" s="341"/>
      <c r="AZ37" s="340">
        <v>4</v>
      </c>
      <c r="BA37" s="340"/>
      <c r="BB37" s="340"/>
      <c r="BC37" s="340"/>
      <c r="BD37" s="340"/>
      <c r="BE37" s="340"/>
      <c r="BF37" s="340"/>
      <c r="BG37" s="340"/>
      <c r="BH37" s="339">
        <v>1</v>
      </c>
      <c r="BI37" s="340"/>
      <c r="BJ37" s="340"/>
      <c r="BK37" s="340"/>
      <c r="BL37" s="340"/>
      <c r="BM37" s="340"/>
      <c r="BN37" s="340"/>
      <c r="BO37" s="341"/>
      <c r="BP37" s="339">
        <f t="shared" si="0"/>
        <v>382</v>
      </c>
      <c r="BQ37" s="340"/>
      <c r="BR37" s="340"/>
      <c r="BS37" s="340"/>
      <c r="BT37" s="340"/>
      <c r="BU37" s="340"/>
      <c r="BV37" s="340"/>
      <c r="BW37" s="348"/>
    </row>
    <row r="38" spans="3:75" ht="22.5" customHeight="1">
      <c r="C38" s="304"/>
      <c r="D38" s="305"/>
      <c r="E38" s="305"/>
      <c r="F38" s="305"/>
      <c r="G38" s="305">
        <v>22</v>
      </c>
      <c r="H38" s="305"/>
      <c r="I38" s="305"/>
      <c r="J38" s="83"/>
      <c r="K38" s="89"/>
      <c r="L38" s="349">
        <f>BP38-SUM(T38:BO38)</f>
        <v>172</v>
      </c>
      <c r="M38" s="340"/>
      <c r="N38" s="340"/>
      <c r="O38" s="340"/>
      <c r="P38" s="340"/>
      <c r="Q38" s="340"/>
      <c r="R38" s="340"/>
      <c r="S38" s="341"/>
      <c r="T38" s="340">
        <v>54</v>
      </c>
      <c r="U38" s="340"/>
      <c r="V38" s="340"/>
      <c r="W38" s="340"/>
      <c r="X38" s="340"/>
      <c r="Y38" s="340"/>
      <c r="Z38" s="340"/>
      <c r="AA38" s="340"/>
      <c r="AB38" s="339">
        <v>75</v>
      </c>
      <c r="AC38" s="340"/>
      <c r="AD38" s="340"/>
      <c r="AE38" s="340"/>
      <c r="AF38" s="340"/>
      <c r="AG38" s="340"/>
      <c r="AH38" s="340"/>
      <c r="AI38" s="341"/>
      <c r="AJ38" s="340">
        <v>30</v>
      </c>
      <c r="AK38" s="340"/>
      <c r="AL38" s="340"/>
      <c r="AM38" s="340"/>
      <c r="AN38" s="340"/>
      <c r="AO38" s="340"/>
      <c r="AP38" s="340"/>
      <c r="AQ38" s="340"/>
      <c r="AR38" s="339">
        <v>16</v>
      </c>
      <c r="AS38" s="340"/>
      <c r="AT38" s="340"/>
      <c r="AU38" s="340"/>
      <c r="AV38" s="340"/>
      <c r="AW38" s="340"/>
      <c r="AX38" s="340"/>
      <c r="AY38" s="341"/>
      <c r="AZ38" s="340">
        <v>4</v>
      </c>
      <c r="BA38" s="340"/>
      <c r="BB38" s="340"/>
      <c r="BC38" s="340"/>
      <c r="BD38" s="340"/>
      <c r="BE38" s="340"/>
      <c r="BF38" s="340"/>
      <c r="BG38" s="340"/>
      <c r="BH38" s="339" t="s">
        <v>227</v>
      </c>
      <c r="BI38" s="340"/>
      <c r="BJ38" s="340"/>
      <c r="BK38" s="340"/>
      <c r="BL38" s="340"/>
      <c r="BM38" s="340"/>
      <c r="BN38" s="340"/>
      <c r="BO38" s="341"/>
      <c r="BP38" s="339">
        <v>351</v>
      </c>
      <c r="BQ38" s="340"/>
      <c r="BR38" s="340"/>
      <c r="BS38" s="340"/>
      <c r="BT38" s="340"/>
      <c r="BU38" s="340"/>
      <c r="BV38" s="340"/>
      <c r="BW38" s="348"/>
    </row>
    <row r="39" spans="3:75" ht="22.5" customHeight="1">
      <c r="C39" s="304"/>
      <c r="D39" s="305"/>
      <c r="E39" s="305"/>
      <c r="F39" s="305"/>
      <c r="G39" s="305">
        <v>27</v>
      </c>
      <c r="H39" s="305"/>
      <c r="I39" s="305"/>
      <c r="J39" s="83"/>
      <c r="K39" s="89"/>
      <c r="L39" s="349">
        <f>BP39-SUM(T39:BO39)</f>
        <v>163</v>
      </c>
      <c r="M39" s="340"/>
      <c r="N39" s="340"/>
      <c r="O39" s="340"/>
      <c r="P39" s="340"/>
      <c r="Q39" s="340"/>
      <c r="R39" s="340"/>
      <c r="S39" s="341"/>
      <c r="T39" s="340">
        <v>53</v>
      </c>
      <c r="U39" s="340"/>
      <c r="V39" s="340"/>
      <c r="W39" s="340"/>
      <c r="X39" s="340"/>
      <c r="Y39" s="340"/>
      <c r="Z39" s="340"/>
      <c r="AA39" s="340"/>
      <c r="AB39" s="339">
        <v>68</v>
      </c>
      <c r="AC39" s="340"/>
      <c r="AD39" s="340"/>
      <c r="AE39" s="340"/>
      <c r="AF39" s="340"/>
      <c r="AG39" s="340"/>
      <c r="AH39" s="340"/>
      <c r="AI39" s="341"/>
      <c r="AJ39" s="340">
        <v>28</v>
      </c>
      <c r="AK39" s="340"/>
      <c r="AL39" s="340"/>
      <c r="AM39" s="340"/>
      <c r="AN39" s="340"/>
      <c r="AO39" s="340"/>
      <c r="AP39" s="340"/>
      <c r="AQ39" s="340"/>
      <c r="AR39" s="339">
        <v>12</v>
      </c>
      <c r="AS39" s="340"/>
      <c r="AT39" s="340"/>
      <c r="AU39" s="340"/>
      <c r="AV39" s="340"/>
      <c r="AW39" s="340"/>
      <c r="AX39" s="340"/>
      <c r="AY39" s="341"/>
      <c r="AZ39" s="340">
        <v>3</v>
      </c>
      <c r="BA39" s="340"/>
      <c r="BB39" s="340"/>
      <c r="BC39" s="340"/>
      <c r="BD39" s="340"/>
      <c r="BE39" s="340"/>
      <c r="BF39" s="340"/>
      <c r="BG39" s="340"/>
      <c r="BH39" s="339" t="s">
        <v>227</v>
      </c>
      <c r="BI39" s="340"/>
      <c r="BJ39" s="340"/>
      <c r="BK39" s="340"/>
      <c r="BL39" s="340"/>
      <c r="BM39" s="340"/>
      <c r="BN39" s="340"/>
      <c r="BO39" s="341"/>
      <c r="BP39" s="339">
        <v>327</v>
      </c>
      <c r="BQ39" s="340"/>
      <c r="BR39" s="340"/>
      <c r="BS39" s="340"/>
      <c r="BT39" s="340"/>
      <c r="BU39" s="340"/>
      <c r="BV39" s="340"/>
      <c r="BW39" s="348"/>
    </row>
    <row r="40" spans="3:75" ht="22.5" customHeight="1">
      <c r="C40" s="395" t="s">
        <v>311</v>
      </c>
      <c r="D40" s="396"/>
      <c r="E40" s="396"/>
      <c r="F40" s="396"/>
      <c r="G40" s="374" t="s">
        <v>122</v>
      </c>
      <c r="H40" s="374"/>
      <c r="I40" s="374"/>
      <c r="J40" s="354" t="s">
        <v>45</v>
      </c>
      <c r="K40" s="355"/>
      <c r="L40" s="397">
        <v>17</v>
      </c>
      <c r="M40" s="392"/>
      <c r="N40" s="392"/>
      <c r="O40" s="392"/>
      <c r="P40" s="392"/>
      <c r="Q40" s="392"/>
      <c r="R40" s="392"/>
      <c r="S40" s="394"/>
      <c r="T40" s="392">
        <v>42</v>
      </c>
      <c r="U40" s="392"/>
      <c r="V40" s="392"/>
      <c r="W40" s="392"/>
      <c r="X40" s="392"/>
      <c r="Y40" s="392"/>
      <c r="Z40" s="392"/>
      <c r="AA40" s="392"/>
      <c r="AB40" s="391">
        <v>52</v>
      </c>
      <c r="AC40" s="392"/>
      <c r="AD40" s="392"/>
      <c r="AE40" s="392"/>
      <c r="AF40" s="392"/>
      <c r="AG40" s="392"/>
      <c r="AH40" s="392"/>
      <c r="AI40" s="394"/>
      <c r="AJ40" s="392">
        <v>24</v>
      </c>
      <c r="AK40" s="392"/>
      <c r="AL40" s="392"/>
      <c r="AM40" s="392"/>
      <c r="AN40" s="392"/>
      <c r="AO40" s="392"/>
      <c r="AP40" s="392"/>
      <c r="AQ40" s="392"/>
      <c r="AR40" s="391">
        <v>4</v>
      </c>
      <c r="AS40" s="392"/>
      <c r="AT40" s="392"/>
      <c r="AU40" s="392"/>
      <c r="AV40" s="392"/>
      <c r="AW40" s="392"/>
      <c r="AX40" s="392"/>
      <c r="AY40" s="394"/>
      <c r="AZ40" s="392">
        <v>2</v>
      </c>
      <c r="BA40" s="392"/>
      <c r="BB40" s="392"/>
      <c r="BC40" s="392"/>
      <c r="BD40" s="392"/>
      <c r="BE40" s="392"/>
      <c r="BF40" s="392"/>
      <c r="BG40" s="392"/>
      <c r="BH40" s="391">
        <v>1</v>
      </c>
      <c r="BI40" s="392"/>
      <c r="BJ40" s="392"/>
      <c r="BK40" s="392"/>
      <c r="BL40" s="392"/>
      <c r="BM40" s="392"/>
      <c r="BN40" s="392"/>
      <c r="BO40" s="394"/>
      <c r="BP40" s="391">
        <v>142</v>
      </c>
      <c r="BQ40" s="392"/>
      <c r="BR40" s="392"/>
      <c r="BS40" s="392"/>
      <c r="BT40" s="392"/>
      <c r="BU40" s="392"/>
      <c r="BV40" s="392"/>
      <c r="BW40" s="393"/>
    </row>
    <row r="41" ht="15" customHeight="1">
      <c r="C41" s="74" t="s">
        <v>327</v>
      </c>
    </row>
  </sheetData>
  <sheetProtection/>
  <mergeCells count="210">
    <mergeCell ref="AZ25:BW25"/>
    <mergeCell ref="C40:F40"/>
    <mergeCell ref="G40:I40"/>
    <mergeCell ref="L40:S40"/>
    <mergeCell ref="T40:AA40"/>
    <mergeCell ref="AB40:AI40"/>
    <mergeCell ref="AJ40:AQ40"/>
    <mergeCell ref="AZ40:BG40"/>
    <mergeCell ref="BH40:BO40"/>
    <mergeCell ref="J40:K40"/>
    <mergeCell ref="BP31:BW31"/>
    <mergeCell ref="BP30:BW30"/>
    <mergeCell ref="BP40:BW40"/>
    <mergeCell ref="AR40:AY40"/>
    <mergeCell ref="AR31:AY31"/>
    <mergeCell ref="AR32:AY32"/>
    <mergeCell ref="AR33:AY33"/>
    <mergeCell ref="AR34:AY34"/>
    <mergeCell ref="AZ39:BG39"/>
    <mergeCell ref="BH39:BO39"/>
    <mergeCell ref="C25:H25"/>
    <mergeCell ref="I25:K25"/>
    <mergeCell ref="L25:O25"/>
    <mergeCell ref="P25:AA25"/>
    <mergeCell ref="AB25:AY25"/>
    <mergeCell ref="C23:O24"/>
    <mergeCell ref="P23:AA24"/>
    <mergeCell ref="AB39:AI39"/>
    <mergeCell ref="BP39:BW39"/>
    <mergeCell ref="AZ20:BK20"/>
    <mergeCell ref="BL20:BW20"/>
    <mergeCell ref="AZ31:BG31"/>
    <mergeCell ref="AZ32:BG32"/>
    <mergeCell ref="AZ33:BG33"/>
    <mergeCell ref="AZ34:BG34"/>
    <mergeCell ref="BP33:BW33"/>
    <mergeCell ref="BH38:BO38"/>
    <mergeCell ref="C33:F33"/>
    <mergeCell ref="J31:K31"/>
    <mergeCell ref="AR39:AY39"/>
    <mergeCell ref="BP36:BW36"/>
    <mergeCell ref="BP37:BW37"/>
    <mergeCell ref="BP38:BW38"/>
    <mergeCell ref="C39:F39"/>
    <mergeCell ref="G39:I39"/>
    <mergeCell ref="L39:S39"/>
    <mergeCell ref="T39:AA39"/>
    <mergeCell ref="C38:F38"/>
    <mergeCell ref="AJ39:AQ39"/>
    <mergeCell ref="C20:H20"/>
    <mergeCell ref="I20:K20"/>
    <mergeCell ref="L20:O20"/>
    <mergeCell ref="P20:AA20"/>
    <mergeCell ref="AB20:AM20"/>
    <mergeCell ref="AN20:AY20"/>
    <mergeCell ref="G38:I38"/>
    <mergeCell ref="C30:K30"/>
    <mergeCell ref="BH31:BO31"/>
    <mergeCell ref="BH32:BO32"/>
    <mergeCell ref="BH33:BO33"/>
    <mergeCell ref="BH36:BO36"/>
    <mergeCell ref="BH37:BO37"/>
    <mergeCell ref="G31:I31"/>
    <mergeCell ref="G32:I32"/>
    <mergeCell ref="G33:I33"/>
    <mergeCell ref="G34:I34"/>
    <mergeCell ref="L32:S32"/>
    <mergeCell ref="AZ30:BG30"/>
    <mergeCell ref="AR30:AY30"/>
    <mergeCell ref="BH34:BO34"/>
    <mergeCell ref="BH35:BO35"/>
    <mergeCell ref="AZ16:BK16"/>
    <mergeCell ref="AN19:AY19"/>
    <mergeCell ref="AZ17:BK17"/>
    <mergeCell ref="AZ19:BK19"/>
    <mergeCell ref="BL19:BW19"/>
    <mergeCell ref="BH30:BO30"/>
    <mergeCell ref="BP34:BW34"/>
    <mergeCell ref="AJ30:AQ30"/>
    <mergeCell ref="AZ23:BW24"/>
    <mergeCell ref="AB23:AY24"/>
    <mergeCell ref="BP32:BW32"/>
    <mergeCell ref="AN6:BW6"/>
    <mergeCell ref="AZ8:BK8"/>
    <mergeCell ref="AZ9:BK9"/>
    <mergeCell ref="AZ10:BK10"/>
    <mergeCell ref="AZ11:BK11"/>
    <mergeCell ref="P5:BW5"/>
    <mergeCell ref="C31:F31"/>
    <mergeCell ref="C32:F32"/>
    <mergeCell ref="BL7:BW7"/>
    <mergeCell ref="BL8:BW8"/>
    <mergeCell ref="BL9:BW9"/>
    <mergeCell ref="BL10:BW10"/>
    <mergeCell ref="BL11:BW11"/>
    <mergeCell ref="AN12:AY12"/>
    <mergeCell ref="AZ7:BK7"/>
    <mergeCell ref="AZ12:BK12"/>
    <mergeCell ref="AN7:AY7"/>
    <mergeCell ref="AN8:AY8"/>
    <mergeCell ref="AN9:AY9"/>
    <mergeCell ref="AN10:AY10"/>
    <mergeCell ref="AN11:AY11"/>
    <mergeCell ref="AB6:AM7"/>
    <mergeCell ref="AB8:AM8"/>
    <mergeCell ref="AB9:AM9"/>
    <mergeCell ref="AB10:AM10"/>
    <mergeCell ref="P8:AA8"/>
    <mergeCell ref="P11:AA11"/>
    <mergeCell ref="AB11:AM11"/>
    <mergeCell ref="C12:H12"/>
    <mergeCell ref="I8:K8"/>
    <mergeCell ref="I9:K9"/>
    <mergeCell ref="I10:K10"/>
    <mergeCell ref="I11:K11"/>
    <mergeCell ref="I12:K12"/>
    <mergeCell ref="C9:H9"/>
    <mergeCell ref="C10:H10"/>
    <mergeCell ref="C11:H11"/>
    <mergeCell ref="C5:O7"/>
    <mergeCell ref="P6:AA7"/>
    <mergeCell ref="C18:H18"/>
    <mergeCell ref="I18:K18"/>
    <mergeCell ref="L18:O18"/>
    <mergeCell ref="P18:AA18"/>
    <mergeCell ref="L8:O8"/>
    <mergeCell ref="C17:H17"/>
    <mergeCell ref="I17:K17"/>
    <mergeCell ref="C15:O16"/>
    <mergeCell ref="C1:BW1"/>
    <mergeCell ref="AN18:AY18"/>
    <mergeCell ref="AZ18:BK18"/>
    <mergeCell ref="BL18:BW18"/>
    <mergeCell ref="C19:H19"/>
    <mergeCell ref="I19:K19"/>
    <mergeCell ref="L19:O19"/>
    <mergeCell ref="P19:AA19"/>
    <mergeCell ref="AB19:AM19"/>
    <mergeCell ref="C8:H8"/>
    <mergeCell ref="L9:O9"/>
    <mergeCell ref="L10:O10"/>
    <mergeCell ref="AB18:AM18"/>
    <mergeCell ref="AN15:AY16"/>
    <mergeCell ref="AN17:AY17"/>
    <mergeCell ref="P15:AA16"/>
    <mergeCell ref="P9:AA9"/>
    <mergeCell ref="P17:AA17"/>
    <mergeCell ref="P10:AA10"/>
    <mergeCell ref="P12:AA12"/>
    <mergeCell ref="AZ15:BW15"/>
    <mergeCell ref="BL12:BW12"/>
    <mergeCell ref="L11:O11"/>
    <mergeCell ref="L12:O12"/>
    <mergeCell ref="BL16:BW16"/>
    <mergeCell ref="BL17:BW17"/>
    <mergeCell ref="AB15:AM16"/>
    <mergeCell ref="AB17:AM17"/>
    <mergeCell ref="L17:O17"/>
    <mergeCell ref="AB12:AM12"/>
    <mergeCell ref="L33:S33"/>
    <mergeCell ref="L34:S34"/>
    <mergeCell ref="L35:S35"/>
    <mergeCell ref="L36:S36"/>
    <mergeCell ref="L30:S30"/>
    <mergeCell ref="L31:S31"/>
    <mergeCell ref="L37:S37"/>
    <mergeCell ref="C34:F34"/>
    <mergeCell ref="C35:F35"/>
    <mergeCell ref="C36:F36"/>
    <mergeCell ref="G35:I35"/>
    <mergeCell ref="G36:I36"/>
    <mergeCell ref="G37:I37"/>
    <mergeCell ref="J34:K34"/>
    <mergeCell ref="C37:F37"/>
    <mergeCell ref="L38:S38"/>
    <mergeCell ref="T30:AA30"/>
    <mergeCell ref="T31:AA31"/>
    <mergeCell ref="T32:AA32"/>
    <mergeCell ref="T33:AA33"/>
    <mergeCell ref="AB38:AI38"/>
    <mergeCell ref="T34:AA34"/>
    <mergeCell ref="T35:AA35"/>
    <mergeCell ref="T36:AA36"/>
    <mergeCell ref="T37:AA37"/>
    <mergeCell ref="T38:AA38"/>
    <mergeCell ref="AB30:AI30"/>
    <mergeCell ref="AB31:AI31"/>
    <mergeCell ref="AB32:AI32"/>
    <mergeCell ref="BP35:BW35"/>
    <mergeCell ref="AJ36:AQ36"/>
    <mergeCell ref="AB34:AI34"/>
    <mergeCell ref="AB35:AI35"/>
    <mergeCell ref="AB36:AI36"/>
    <mergeCell ref="AJ38:AQ38"/>
    <mergeCell ref="AR38:AY38"/>
    <mergeCell ref="AZ35:BG35"/>
    <mergeCell ref="AZ36:BG36"/>
    <mergeCell ref="AZ37:BG37"/>
    <mergeCell ref="AJ31:AQ31"/>
    <mergeCell ref="AJ35:AQ35"/>
    <mergeCell ref="AR35:AY35"/>
    <mergeCell ref="AZ38:BG38"/>
    <mergeCell ref="AB33:AI33"/>
    <mergeCell ref="AR36:AY36"/>
    <mergeCell ref="AJ37:AQ37"/>
    <mergeCell ref="AJ32:AQ32"/>
    <mergeCell ref="AJ33:AQ33"/>
    <mergeCell ref="AJ34:AQ34"/>
    <mergeCell ref="AB37:AI37"/>
    <mergeCell ref="AR37:AY37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2" r:id="rId2"/>
  <headerFooter alignWithMargins="0">
    <oddFooter>&amp;C&amp;"ＭＳ 明朝,標準"-&amp;A-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J41"/>
  <sheetViews>
    <sheetView view="pageBreakPreview" zoomScaleSheetLayoutView="100" zoomScalePageLayoutView="0" workbookViewId="0" topLeftCell="A1">
      <selection activeCell="EJ1" sqref="EJ1"/>
    </sheetView>
  </sheetViews>
  <sheetFormatPr defaultColWidth="0.6171875" defaultRowHeight="15" customHeight="1"/>
  <cols>
    <col min="1" max="47" width="0.6171875" style="5" customWidth="1"/>
    <col min="48" max="48" width="1.37890625" style="5" customWidth="1"/>
    <col min="49" max="93" width="0.6171875" style="5" customWidth="1"/>
    <col min="94" max="95" width="1.12109375" style="5" customWidth="1"/>
    <col min="96" max="103" width="0.6171875" style="5" customWidth="1"/>
    <col min="104" max="104" width="1.75390625" style="5" customWidth="1"/>
    <col min="105" max="112" width="0.6171875" style="5" customWidth="1"/>
    <col min="113" max="113" width="1.625" style="5" customWidth="1"/>
    <col min="114" max="115" width="0.6171875" style="5" customWidth="1"/>
    <col min="116" max="116" width="1.625" style="5" customWidth="1"/>
    <col min="117" max="119" width="0.6171875" style="5" customWidth="1"/>
    <col min="120" max="120" width="1.00390625" style="5" customWidth="1"/>
    <col min="121" max="134" width="0.6171875" style="5" customWidth="1"/>
    <col min="135" max="135" width="1.00390625" style="5" customWidth="1"/>
    <col min="136" max="16384" width="0.6171875" style="5" customWidth="1"/>
  </cols>
  <sheetData>
    <row r="1" spans="1:135" ht="22.5" customHeight="1">
      <c r="A1" s="80" t="s">
        <v>340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</row>
    <row r="2" spans="5:135" ht="15" customHeight="1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B2" s="3"/>
      <c r="EC2" s="3"/>
      <c r="ED2" s="3"/>
      <c r="EE2" s="76" t="s">
        <v>175</v>
      </c>
    </row>
    <row r="3" spans="5:135" ht="26.25" customHeight="1">
      <c r="E3" s="300" t="s">
        <v>54</v>
      </c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0" t="s">
        <v>55</v>
      </c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24"/>
      <c r="AJ3" s="300" t="s">
        <v>56</v>
      </c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24"/>
      <c r="AX3" s="300" t="s">
        <v>59</v>
      </c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301"/>
      <c r="BP3" s="301"/>
      <c r="BQ3" s="301"/>
      <c r="BR3" s="301"/>
      <c r="BS3" s="301"/>
      <c r="BT3" s="301"/>
      <c r="BU3" s="301"/>
      <c r="BV3" s="301"/>
      <c r="BW3" s="301"/>
      <c r="BX3" s="301"/>
      <c r="BY3" s="301"/>
      <c r="BZ3" s="301"/>
      <c r="CA3" s="301"/>
      <c r="CB3" s="301"/>
      <c r="CC3" s="301"/>
      <c r="CD3" s="301"/>
      <c r="CE3" s="301"/>
      <c r="CF3" s="301"/>
      <c r="CG3" s="301"/>
      <c r="CH3" s="301"/>
      <c r="CI3" s="301"/>
      <c r="CJ3" s="301"/>
      <c r="CK3" s="301"/>
      <c r="CL3" s="301"/>
      <c r="CM3" s="301"/>
      <c r="CN3" s="301"/>
      <c r="CO3" s="301"/>
      <c r="CP3" s="301"/>
      <c r="CQ3" s="301"/>
      <c r="CR3" s="301"/>
      <c r="CS3" s="301"/>
      <c r="CT3" s="301"/>
      <c r="CU3" s="301"/>
      <c r="CV3" s="301"/>
      <c r="CW3" s="301"/>
      <c r="CX3" s="301"/>
      <c r="CY3" s="301"/>
      <c r="CZ3" s="301"/>
      <c r="DA3" s="301"/>
      <c r="DB3" s="301"/>
      <c r="DC3" s="301"/>
      <c r="DD3" s="301"/>
      <c r="DE3" s="301"/>
      <c r="DF3" s="301"/>
      <c r="DG3" s="301"/>
      <c r="DH3" s="301"/>
      <c r="DI3" s="301"/>
      <c r="DJ3" s="301"/>
      <c r="DK3" s="301"/>
      <c r="DL3" s="301"/>
      <c r="DM3" s="301"/>
      <c r="DN3" s="301"/>
      <c r="DO3" s="301"/>
      <c r="DP3" s="301"/>
      <c r="DQ3" s="300" t="s">
        <v>51</v>
      </c>
      <c r="DR3" s="301"/>
      <c r="DS3" s="301"/>
      <c r="DT3" s="301"/>
      <c r="DU3" s="301"/>
      <c r="DV3" s="301"/>
      <c r="DW3" s="301"/>
      <c r="DX3" s="301"/>
      <c r="DY3" s="301"/>
      <c r="DZ3" s="301"/>
      <c r="EA3" s="301"/>
      <c r="EB3" s="301"/>
      <c r="EC3" s="301"/>
      <c r="ED3" s="301"/>
      <c r="EE3" s="324"/>
    </row>
    <row r="4" spans="5:135" ht="26.25" customHeight="1">
      <c r="E4" s="360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60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5"/>
      <c r="AJ4" s="360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5"/>
      <c r="AX4" s="431" t="s">
        <v>57</v>
      </c>
      <c r="AY4" s="428"/>
      <c r="AZ4" s="428"/>
      <c r="BA4" s="428"/>
      <c r="BB4" s="428"/>
      <c r="BC4" s="428"/>
      <c r="BD4" s="428"/>
      <c r="BE4" s="428"/>
      <c r="BF4" s="428"/>
      <c r="BG4" s="428"/>
      <c r="BH4" s="428"/>
      <c r="BI4" s="428"/>
      <c r="BJ4" s="428"/>
      <c r="BK4" s="428"/>
      <c r="BL4" s="428" t="s">
        <v>60</v>
      </c>
      <c r="BM4" s="428"/>
      <c r="BN4" s="428"/>
      <c r="BO4" s="428"/>
      <c r="BP4" s="428"/>
      <c r="BQ4" s="428"/>
      <c r="BR4" s="428"/>
      <c r="BS4" s="428"/>
      <c r="BT4" s="428"/>
      <c r="BU4" s="428"/>
      <c r="BV4" s="428"/>
      <c r="BW4" s="428"/>
      <c r="BX4" s="428"/>
      <c r="BY4" s="428"/>
      <c r="BZ4" s="428" t="s">
        <v>61</v>
      </c>
      <c r="CA4" s="428"/>
      <c r="CB4" s="428"/>
      <c r="CC4" s="428"/>
      <c r="CD4" s="428"/>
      <c r="CE4" s="428"/>
      <c r="CF4" s="428"/>
      <c r="CG4" s="428"/>
      <c r="CH4" s="428"/>
      <c r="CI4" s="428"/>
      <c r="CJ4" s="428"/>
      <c r="CK4" s="428"/>
      <c r="CL4" s="428"/>
      <c r="CM4" s="428"/>
      <c r="CN4" s="428" t="s">
        <v>58</v>
      </c>
      <c r="CO4" s="428"/>
      <c r="CP4" s="428"/>
      <c r="CQ4" s="428"/>
      <c r="CR4" s="428"/>
      <c r="CS4" s="428"/>
      <c r="CT4" s="428"/>
      <c r="CU4" s="428"/>
      <c r="CV4" s="428"/>
      <c r="CW4" s="428"/>
      <c r="CX4" s="428"/>
      <c r="CY4" s="428"/>
      <c r="CZ4" s="428"/>
      <c r="DA4" s="428"/>
      <c r="DB4" s="428" t="s">
        <v>136</v>
      </c>
      <c r="DC4" s="428"/>
      <c r="DD4" s="428"/>
      <c r="DE4" s="428"/>
      <c r="DF4" s="428"/>
      <c r="DG4" s="428"/>
      <c r="DH4" s="428"/>
      <c r="DI4" s="428"/>
      <c r="DJ4" s="428"/>
      <c r="DK4" s="428"/>
      <c r="DL4" s="428"/>
      <c r="DM4" s="428"/>
      <c r="DN4" s="428"/>
      <c r="DO4" s="428"/>
      <c r="DP4" s="429"/>
      <c r="DQ4" s="360"/>
      <c r="DR4" s="354"/>
      <c r="DS4" s="354"/>
      <c r="DT4" s="354"/>
      <c r="DU4" s="354"/>
      <c r="DV4" s="354"/>
      <c r="DW4" s="354"/>
      <c r="DX4" s="354"/>
      <c r="DY4" s="354"/>
      <c r="DZ4" s="354"/>
      <c r="EA4" s="354"/>
      <c r="EB4" s="354"/>
      <c r="EC4" s="354"/>
      <c r="ED4" s="354"/>
      <c r="EE4" s="355"/>
    </row>
    <row r="5" spans="5:135" ht="22.5" customHeight="1">
      <c r="E5" s="304" t="s">
        <v>46</v>
      </c>
      <c r="F5" s="305"/>
      <c r="G5" s="305"/>
      <c r="H5" s="305"/>
      <c r="I5" s="305"/>
      <c r="J5" s="305"/>
      <c r="K5" s="305"/>
      <c r="L5" s="305"/>
      <c r="M5" s="305">
        <v>50</v>
      </c>
      <c r="N5" s="305"/>
      <c r="O5" s="305"/>
      <c r="P5" s="305"/>
      <c r="Q5" s="305"/>
      <c r="R5" s="305" t="s">
        <v>45</v>
      </c>
      <c r="S5" s="305"/>
      <c r="T5" s="305"/>
      <c r="U5" s="325"/>
      <c r="V5" s="403">
        <v>763</v>
      </c>
      <c r="W5" s="404"/>
      <c r="X5" s="404"/>
      <c r="Y5" s="404"/>
      <c r="Z5" s="404"/>
      <c r="AA5" s="404">
        <v>763</v>
      </c>
      <c r="AB5" s="404"/>
      <c r="AC5" s="404"/>
      <c r="AD5" s="404"/>
      <c r="AE5" s="404"/>
      <c r="AF5" s="404"/>
      <c r="AG5" s="404"/>
      <c r="AH5" s="404"/>
      <c r="AI5" s="405"/>
      <c r="AJ5" s="403">
        <v>27300</v>
      </c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5"/>
      <c r="AX5" s="426">
        <v>3405</v>
      </c>
      <c r="AY5" s="427"/>
      <c r="AZ5" s="427"/>
      <c r="BA5" s="427"/>
      <c r="BB5" s="427"/>
      <c r="BC5" s="427"/>
      <c r="BD5" s="427"/>
      <c r="BE5" s="427"/>
      <c r="BF5" s="427"/>
      <c r="BG5" s="427"/>
      <c r="BH5" s="427"/>
      <c r="BI5" s="427"/>
      <c r="BJ5" s="427"/>
      <c r="BK5" s="427"/>
      <c r="BL5" s="427">
        <v>7543</v>
      </c>
      <c r="BM5" s="427"/>
      <c r="BN5" s="427"/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>
        <v>2906</v>
      </c>
      <c r="CA5" s="427"/>
      <c r="CB5" s="427"/>
      <c r="CC5" s="427"/>
      <c r="CD5" s="427"/>
      <c r="CE5" s="427"/>
      <c r="CF5" s="427"/>
      <c r="CG5" s="427"/>
      <c r="CH5" s="427"/>
      <c r="CI5" s="427"/>
      <c r="CJ5" s="427"/>
      <c r="CK5" s="427"/>
      <c r="CL5" s="427"/>
      <c r="CM5" s="427"/>
      <c r="CN5" s="427">
        <v>1024</v>
      </c>
      <c r="CO5" s="427"/>
      <c r="CP5" s="427"/>
      <c r="CQ5" s="427"/>
      <c r="CR5" s="427"/>
      <c r="CS5" s="427"/>
      <c r="CT5" s="427"/>
      <c r="CU5" s="427"/>
      <c r="CV5" s="427"/>
      <c r="CW5" s="427"/>
      <c r="CX5" s="427"/>
      <c r="CY5" s="427"/>
      <c r="CZ5" s="427"/>
      <c r="DA5" s="427"/>
      <c r="DB5" s="427">
        <f>SUM(AX5:DA5)</f>
        <v>14878</v>
      </c>
      <c r="DC5" s="427"/>
      <c r="DD5" s="427"/>
      <c r="DE5" s="427"/>
      <c r="DF5" s="427"/>
      <c r="DG5" s="427"/>
      <c r="DH5" s="427"/>
      <c r="DI5" s="427"/>
      <c r="DJ5" s="427"/>
      <c r="DK5" s="427"/>
      <c r="DL5" s="427"/>
      <c r="DM5" s="427"/>
      <c r="DN5" s="427"/>
      <c r="DO5" s="427"/>
      <c r="DP5" s="430"/>
      <c r="DQ5" s="403">
        <f>SUM(V5,AJ5,DB5)</f>
        <v>42941</v>
      </c>
      <c r="DR5" s="404"/>
      <c r="DS5" s="404"/>
      <c r="DT5" s="404"/>
      <c r="DU5" s="404"/>
      <c r="DV5" s="404"/>
      <c r="DW5" s="404"/>
      <c r="DX5" s="404"/>
      <c r="DY5" s="404"/>
      <c r="DZ5" s="404"/>
      <c r="EA5" s="404"/>
      <c r="EB5" s="404"/>
      <c r="EC5" s="404"/>
      <c r="ED5" s="404"/>
      <c r="EE5" s="405"/>
    </row>
    <row r="6" spans="5:135" ht="22.5" customHeight="1">
      <c r="E6" s="304"/>
      <c r="F6" s="305"/>
      <c r="G6" s="305"/>
      <c r="H6" s="305"/>
      <c r="I6" s="305"/>
      <c r="J6" s="305"/>
      <c r="K6" s="305"/>
      <c r="L6" s="305"/>
      <c r="M6" s="305">
        <v>55</v>
      </c>
      <c r="N6" s="305"/>
      <c r="O6" s="305"/>
      <c r="P6" s="305"/>
      <c r="Q6" s="305"/>
      <c r="R6" s="305"/>
      <c r="S6" s="305"/>
      <c r="T6" s="305"/>
      <c r="U6" s="325"/>
      <c r="V6" s="403">
        <v>470</v>
      </c>
      <c r="W6" s="404"/>
      <c r="X6" s="404"/>
      <c r="Y6" s="404"/>
      <c r="Z6" s="404"/>
      <c r="AA6" s="404">
        <v>470</v>
      </c>
      <c r="AB6" s="404"/>
      <c r="AC6" s="404"/>
      <c r="AD6" s="404"/>
      <c r="AE6" s="404"/>
      <c r="AF6" s="404"/>
      <c r="AG6" s="404"/>
      <c r="AH6" s="404"/>
      <c r="AI6" s="405"/>
      <c r="AJ6" s="403">
        <v>20459</v>
      </c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  <c r="AW6" s="405"/>
      <c r="AX6" s="426">
        <v>4251</v>
      </c>
      <c r="AY6" s="427"/>
      <c r="AZ6" s="427"/>
      <c r="BA6" s="427"/>
      <c r="BB6" s="427"/>
      <c r="BC6" s="427"/>
      <c r="BD6" s="427"/>
      <c r="BE6" s="427"/>
      <c r="BF6" s="427"/>
      <c r="BG6" s="427"/>
      <c r="BH6" s="427"/>
      <c r="BI6" s="427"/>
      <c r="BJ6" s="427"/>
      <c r="BK6" s="427"/>
      <c r="BL6" s="427">
        <v>6543</v>
      </c>
      <c r="BM6" s="427"/>
      <c r="BN6" s="427"/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>
        <v>2254</v>
      </c>
      <c r="CA6" s="427"/>
      <c r="CB6" s="427"/>
      <c r="CC6" s="427"/>
      <c r="CD6" s="427"/>
      <c r="CE6" s="427"/>
      <c r="CF6" s="427"/>
      <c r="CG6" s="427"/>
      <c r="CH6" s="427"/>
      <c r="CI6" s="427"/>
      <c r="CJ6" s="427"/>
      <c r="CK6" s="427"/>
      <c r="CL6" s="427"/>
      <c r="CM6" s="427"/>
      <c r="CN6" s="427">
        <v>1486</v>
      </c>
      <c r="CO6" s="427"/>
      <c r="CP6" s="427"/>
      <c r="CQ6" s="427"/>
      <c r="CR6" s="427"/>
      <c r="CS6" s="427"/>
      <c r="CT6" s="427"/>
      <c r="CU6" s="427"/>
      <c r="CV6" s="427"/>
      <c r="CW6" s="427"/>
      <c r="CX6" s="427"/>
      <c r="CY6" s="427"/>
      <c r="CZ6" s="427"/>
      <c r="DA6" s="427"/>
      <c r="DB6" s="427">
        <f>SUM(AX6:DA6)</f>
        <v>14534</v>
      </c>
      <c r="DC6" s="427"/>
      <c r="DD6" s="427"/>
      <c r="DE6" s="427"/>
      <c r="DF6" s="427"/>
      <c r="DG6" s="427"/>
      <c r="DH6" s="427"/>
      <c r="DI6" s="427"/>
      <c r="DJ6" s="427"/>
      <c r="DK6" s="427"/>
      <c r="DL6" s="427"/>
      <c r="DM6" s="427"/>
      <c r="DN6" s="427"/>
      <c r="DO6" s="427"/>
      <c r="DP6" s="430"/>
      <c r="DQ6" s="403">
        <f>SUM(V6,AJ6,DB6)</f>
        <v>35463</v>
      </c>
      <c r="DR6" s="404"/>
      <c r="DS6" s="404"/>
      <c r="DT6" s="404"/>
      <c r="DU6" s="404"/>
      <c r="DV6" s="404"/>
      <c r="DW6" s="404"/>
      <c r="DX6" s="404"/>
      <c r="DY6" s="404"/>
      <c r="DZ6" s="404"/>
      <c r="EA6" s="404"/>
      <c r="EB6" s="404"/>
      <c r="EC6" s="404"/>
      <c r="ED6" s="404"/>
      <c r="EE6" s="405"/>
    </row>
    <row r="7" spans="5:135" ht="22.5" customHeight="1">
      <c r="E7" s="304"/>
      <c r="F7" s="305"/>
      <c r="G7" s="305"/>
      <c r="H7" s="305"/>
      <c r="I7" s="305"/>
      <c r="J7" s="305"/>
      <c r="K7" s="305"/>
      <c r="L7" s="305"/>
      <c r="M7" s="305">
        <v>60</v>
      </c>
      <c r="N7" s="305"/>
      <c r="O7" s="305"/>
      <c r="P7" s="305"/>
      <c r="Q7" s="305"/>
      <c r="R7" s="305"/>
      <c r="S7" s="305"/>
      <c r="T7" s="305"/>
      <c r="U7" s="325"/>
      <c r="V7" s="403">
        <v>309</v>
      </c>
      <c r="W7" s="404"/>
      <c r="X7" s="404"/>
      <c r="Y7" s="404"/>
      <c r="Z7" s="404"/>
      <c r="AA7" s="404">
        <v>309</v>
      </c>
      <c r="AB7" s="404"/>
      <c r="AC7" s="404"/>
      <c r="AD7" s="404"/>
      <c r="AE7" s="404"/>
      <c r="AF7" s="404"/>
      <c r="AG7" s="404"/>
      <c r="AH7" s="404"/>
      <c r="AI7" s="405"/>
      <c r="AJ7" s="403">
        <v>19770</v>
      </c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5"/>
      <c r="AX7" s="426">
        <v>4429</v>
      </c>
      <c r="AY7" s="427"/>
      <c r="AZ7" s="427"/>
      <c r="BA7" s="427"/>
      <c r="BB7" s="427"/>
      <c r="BC7" s="427"/>
      <c r="BD7" s="427"/>
      <c r="BE7" s="427"/>
      <c r="BF7" s="427"/>
      <c r="BG7" s="427"/>
      <c r="BH7" s="427"/>
      <c r="BI7" s="427"/>
      <c r="BJ7" s="427"/>
      <c r="BK7" s="427"/>
      <c r="BL7" s="427">
        <v>5520</v>
      </c>
      <c r="BM7" s="427"/>
      <c r="BN7" s="427"/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>
        <v>1878</v>
      </c>
      <c r="CA7" s="427"/>
      <c r="CB7" s="427"/>
      <c r="CC7" s="427"/>
      <c r="CD7" s="427"/>
      <c r="CE7" s="427"/>
      <c r="CF7" s="427"/>
      <c r="CG7" s="427"/>
      <c r="CH7" s="427"/>
      <c r="CI7" s="427"/>
      <c r="CJ7" s="427"/>
      <c r="CK7" s="427"/>
      <c r="CL7" s="427"/>
      <c r="CM7" s="427"/>
      <c r="CN7" s="427">
        <v>1316</v>
      </c>
      <c r="CO7" s="427"/>
      <c r="CP7" s="427"/>
      <c r="CQ7" s="427"/>
      <c r="CR7" s="427"/>
      <c r="CS7" s="427"/>
      <c r="CT7" s="427"/>
      <c r="CU7" s="427"/>
      <c r="CV7" s="427"/>
      <c r="CW7" s="427"/>
      <c r="CX7" s="427"/>
      <c r="CY7" s="427"/>
      <c r="CZ7" s="427"/>
      <c r="DA7" s="427"/>
      <c r="DB7" s="427">
        <f>SUM(AX7:DA7)</f>
        <v>13143</v>
      </c>
      <c r="DC7" s="427"/>
      <c r="DD7" s="427"/>
      <c r="DE7" s="427"/>
      <c r="DF7" s="427"/>
      <c r="DG7" s="427"/>
      <c r="DH7" s="427"/>
      <c r="DI7" s="427"/>
      <c r="DJ7" s="427"/>
      <c r="DK7" s="427"/>
      <c r="DL7" s="427"/>
      <c r="DM7" s="427"/>
      <c r="DN7" s="427"/>
      <c r="DO7" s="427"/>
      <c r="DP7" s="430"/>
      <c r="DQ7" s="403">
        <f>SUM(V7,AJ7,DB7)</f>
        <v>33222</v>
      </c>
      <c r="DR7" s="404"/>
      <c r="DS7" s="404"/>
      <c r="DT7" s="404"/>
      <c r="DU7" s="404"/>
      <c r="DV7" s="404"/>
      <c r="DW7" s="404"/>
      <c r="DX7" s="404"/>
      <c r="DY7" s="404"/>
      <c r="DZ7" s="404"/>
      <c r="EA7" s="404"/>
      <c r="EB7" s="404"/>
      <c r="EC7" s="404"/>
      <c r="ED7" s="404"/>
      <c r="EE7" s="405"/>
    </row>
    <row r="8" spans="5:135" ht="22.5" customHeight="1">
      <c r="E8" s="304" t="s">
        <v>47</v>
      </c>
      <c r="F8" s="305"/>
      <c r="G8" s="305"/>
      <c r="H8" s="305"/>
      <c r="I8" s="305"/>
      <c r="J8" s="305"/>
      <c r="K8" s="305"/>
      <c r="L8" s="305"/>
      <c r="M8" s="305" t="s">
        <v>122</v>
      </c>
      <c r="N8" s="305"/>
      <c r="O8" s="305"/>
      <c r="P8" s="305"/>
      <c r="Q8" s="305"/>
      <c r="R8" s="305" t="s">
        <v>45</v>
      </c>
      <c r="S8" s="305"/>
      <c r="T8" s="305"/>
      <c r="U8" s="325" t="s">
        <v>45</v>
      </c>
      <c r="V8" s="403">
        <v>116</v>
      </c>
      <c r="W8" s="404"/>
      <c r="X8" s="404"/>
      <c r="Y8" s="404"/>
      <c r="Z8" s="404"/>
      <c r="AA8" s="404">
        <v>116</v>
      </c>
      <c r="AB8" s="404"/>
      <c r="AC8" s="404"/>
      <c r="AD8" s="404"/>
      <c r="AE8" s="404"/>
      <c r="AF8" s="404"/>
      <c r="AG8" s="404"/>
      <c r="AH8" s="404"/>
      <c r="AI8" s="405"/>
      <c r="AJ8" s="403">
        <v>17287</v>
      </c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5"/>
      <c r="AX8" s="426">
        <v>3626</v>
      </c>
      <c r="AY8" s="427"/>
      <c r="AZ8" s="427"/>
      <c r="BA8" s="427"/>
      <c r="BB8" s="427"/>
      <c r="BC8" s="427"/>
      <c r="BD8" s="427"/>
      <c r="BE8" s="427"/>
      <c r="BF8" s="427"/>
      <c r="BG8" s="427"/>
      <c r="BH8" s="427"/>
      <c r="BI8" s="427"/>
      <c r="BJ8" s="427"/>
      <c r="BK8" s="427"/>
      <c r="BL8" s="427">
        <v>4253</v>
      </c>
      <c r="BM8" s="427"/>
      <c r="BN8" s="427"/>
      <c r="BO8" s="427"/>
      <c r="BP8" s="427"/>
      <c r="BQ8" s="427"/>
      <c r="BR8" s="427"/>
      <c r="BS8" s="427"/>
      <c r="BT8" s="427"/>
      <c r="BU8" s="427"/>
      <c r="BV8" s="427"/>
      <c r="BW8" s="427"/>
      <c r="BX8" s="427"/>
      <c r="BY8" s="427"/>
      <c r="BZ8" s="427">
        <v>910</v>
      </c>
      <c r="CA8" s="427"/>
      <c r="CB8" s="427"/>
      <c r="CC8" s="427"/>
      <c r="CD8" s="427"/>
      <c r="CE8" s="427"/>
      <c r="CF8" s="427"/>
      <c r="CG8" s="427"/>
      <c r="CH8" s="427"/>
      <c r="CI8" s="427"/>
      <c r="CJ8" s="427"/>
      <c r="CK8" s="427"/>
      <c r="CL8" s="427"/>
      <c r="CM8" s="427"/>
      <c r="CN8" s="427">
        <v>1185</v>
      </c>
      <c r="CO8" s="427"/>
      <c r="CP8" s="427"/>
      <c r="CQ8" s="427"/>
      <c r="CR8" s="427"/>
      <c r="CS8" s="427"/>
      <c r="CT8" s="427"/>
      <c r="CU8" s="427"/>
      <c r="CV8" s="427"/>
      <c r="CW8" s="427"/>
      <c r="CX8" s="427"/>
      <c r="CY8" s="427"/>
      <c r="CZ8" s="427"/>
      <c r="DA8" s="427"/>
      <c r="DB8" s="427">
        <f>SUM(AX8:DA8)</f>
        <v>9974</v>
      </c>
      <c r="DC8" s="427"/>
      <c r="DD8" s="427"/>
      <c r="DE8" s="427"/>
      <c r="DF8" s="427"/>
      <c r="DG8" s="427"/>
      <c r="DH8" s="427"/>
      <c r="DI8" s="427"/>
      <c r="DJ8" s="427"/>
      <c r="DK8" s="427"/>
      <c r="DL8" s="427"/>
      <c r="DM8" s="427"/>
      <c r="DN8" s="427"/>
      <c r="DO8" s="427"/>
      <c r="DP8" s="430"/>
      <c r="DQ8" s="403">
        <f>SUM(V8,AJ8,DB8)</f>
        <v>27377</v>
      </c>
      <c r="DR8" s="404"/>
      <c r="DS8" s="404"/>
      <c r="DT8" s="404"/>
      <c r="DU8" s="404"/>
      <c r="DV8" s="404"/>
      <c r="DW8" s="404"/>
      <c r="DX8" s="404"/>
      <c r="DY8" s="404"/>
      <c r="DZ8" s="404"/>
      <c r="EA8" s="404"/>
      <c r="EB8" s="404"/>
      <c r="EC8" s="404"/>
      <c r="ED8" s="404"/>
      <c r="EE8" s="405"/>
    </row>
    <row r="9" spans="5:135" ht="22.5" customHeight="1">
      <c r="E9" s="360"/>
      <c r="F9" s="354"/>
      <c r="G9" s="354"/>
      <c r="H9" s="354"/>
      <c r="I9" s="354"/>
      <c r="J9" s="354"/>
      <c r="K9" s="354"/>
      <c r="L9" s="354"/>
      <c r="M9" s="354" t="s">
        <v>130</v>
      </c>
      <c r="N9" s="354"/>
      <c r="O9" s="354"/>
      <c r="P9" s="354"/>
      <c r="Q9" s="354"/>
      <c r="R9" s="354"/>
      <c r="S9" s="354"/>
      <c r="T9" s="354"/>
      <c r="U9" s="355"/>
      <c r="V9" s="398">
        <v>63</v>
      </c>
      <c r="W9" s="399"/>
      <c r="X9" s="399"/>
      <c r="Y9" s="399"/>
      <c r="Z9" s="399"/>
      <c r="AA9" s="399">
        <v>63</v>
      </c>
      <c r="AB9" s="399"/>
      <c r="AC9" s="399"/>
      <c r="AD9" s="399"/>
      <c r="AE9" s="399"/>
      <c r="AF9" s="399"/>
      <c r="AG9" s="399"/>
      <c r="AH9" s="399"/>
      <c r="AI9" s="400"/>
      <c r="AJ9" s="398">
        <v>14910</v>
      </c>
      <c r="AK9" s="399"/>
      <c r="AL9" s="399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400"/>
      <c r="AX9" s="401">
        <v>3239</v>
      </c>
      <c r="AY9" s="402"/>
      <c r="AZ9" s="402"/>
      <c r="BA9" s="402"/>
      <c r="BB9" s="402"/>
      <c r="BC9" s="402"/>
      <c r="BD9" s="402"/>
      <c r="BE9" s="402"/>
      <c r="BF9" s="402"/>
      <c r="BG9" s="402"/>
      <c r="BH9" s="402"/>
      <c r="BI9" s="402"/>
      <c r="BJ9" s="402"/>
      <c r="BK9" s="402"/>
      <c r="BL9" s="402">
        <v>3134</v>
      </c>
      <c r="BM9" s="402"/>
      <c r="BN9" s="402"/>
      <c r="BO9" s="402"/>
      <c r="BP9" s="402"/>
      <c r="BQ9" s="402"/>
      <c r="BR9" s="402"/>
      <c r="BS9" s="402"/>
      <c r="BT9" s="402"/>
      <c r="BU9" s="402"/>
      <c r="BV9" s="402"/>
      <c r="BW9" s="402"/>
      <c r="BX9" s="402"/>
      <c r="BY9" s="402"/>
      <c r="BZ9" s="402">
        <v>595</v>
      </c>
      <c r="CA9" s="402"/>
      <c r="CB9" s="402"/>
      <c r="CC9" s="402"/>
      <c r="CD9" s="402"/>
      <c r="CE9" s="402"/>
      <c r="CF9" s="402"/>
      <c r="CG9" s="402"/>
      <c r="CH9" s="402"/>
      <c r="CI9" s="402"/>
      <c r="CJ9" s="402"/>
      <c r="CK9" s="402"/>
      <c r="CL9" s="402"/>
      <c r="CM9" s="402"/>
      <c r="CN9" s="402">
        <v>1238</v>
      </c>
      <c r="CO9" s="402"/>
      <c r="CP9" s="402"/>
      <c r="CQ9" s="402"/>
      <c r="CR9" s="402"/>
      <c r="CS9" s="402"/>
      <c r="CT9" s="402"/>
      <c r="CU9" s="402"/>
      <c r="CV9" s="402"/>
      <c r="CW9" s="402"/>
      <c r="CX9" s="402"/>
      <c r="CY9" s="402"/>
      <c r="CZ9" s="402"/>
      <c r="DA9" s="402"/>
      <c r="DB9" s="402">
        <f>SUM(AX9:DA9)</f>
        <v>8206</v>
      </c>
      <c r="DC9" s="402"/>
      <c r="DD9" s="402"/>
      <c r="DE9" s="402"/>
      <c r="DF9" s="402"/>
      <c r="DG9" s="402"/>
      <c r="DH9" s="402"/>
      <c r="DI9" s="402"/>
      <c r="DJ9" s="402"/>
      <c r="DK9" s="402"/>
      <c r="DL9" s="402"/>
      <c r="DM9" s="402"/>
      <c r="DN9" s="402"/>
      <c r="DO9" s="402"/>
      <c r="DP9" s="432"/>
      <c r="DQ9" s="398">
        <f>SUM(V9,AJ9,DB9)</f>
        <v>23179</v>
      </c>
      <c r="DR9" s="399"/>
      <c r="DS9" s="399"/>
      <c r="DT9" s="399"/>
      <c r="DU9" s="399"/>
      <c r="DV9" s="399"/>
      <c r="DW9" s="399"/>
      <c r="DX9" s="399"/>
      <c r="DY9" s="399"/>
      <c r="DZ9" s="399"/>
      <c r="EA9" s="399"/>
      <c r="EB9" s="399"/>
      <c r="EC9" s="399"/>
      <c r="ED9" s="399"/>
      <c r="EE9" s="400"/>
    </row>
    <row r="10" spans="5:135" ht="15" customHeight="1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</row>
    <row r="11" spans="5:135" ht="22.5" customHeight="1">
      <c r="E11" s="375" t="s">
        <v>54</v>
      </c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409" t="s">
        <v>55</v>
      </c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1"/>
      <c r="AJ11" s="409" t="s">
        <v>56</v>
      </c>
      <c r="AK11" s="410"/>
      <c r="AL11" s="410"/>
      <c r="AM11" s="410"/>
      <c r="AN11" s="410"/>
      <c r="AO11" s="410"/>
      <c r="AP11" s="410"/>
      <c r="AQ11" s="410"/>
      <c r="AR11" s="410"/>
      <c r="AS11" s="410"/>
      <c r="AT11" s="410"/>
      <c r="AU11" s="410"/>
      <c r="AV11" s="410"/>
      <c r="AW11" s="411"/>
      <c r="AX11" s="375" t="s">
        <v>59</v>
      </c>
      <c r="AY11" s="376"/>
      <c r="AZ11" s="376"/>
      <c r="BA11" s="376"/>
      <c r="BB11" s="376"/>
      <c r="BC11" s="376"/>
      <c r="BD11" s="376"/>
      <c r="BE11" s="376"/>
      <c r="BF11" s="376"/>
      <c r="BG11" s="376"/>
      <c r="BH11" s="376"/>
      <c r="BI11" s="376"/>
      <c r="BJ11" s="376"/>
      <c r="BK11" s="376"/>
      <c r="BL11" s="376"/>
      <c r="BM11" s="376"/>
      <c r="BN11" s="376"/>
      <c r="BO11" s="376"/>
      <c r="BP11" s="376"/>
      <c r="BQ11" s="376"/>
      <c r="BR11" s="376"/>
      <c r="BS11" s="376"/>
      <c r="BT11" s="376"/>
      <c r="BU11" s="376"/>
      <c r="BV11" s="376"/>
      <c r="BW11" s="376"/>
      <c r="BX11" s="376"/>
      <c r="BY11" s="376"/>
      <c r="BZ11" s="376"/>
      <c r="CA11" s="376"/>
      <c r="CB11" s="376"/>
      <c r="CC11" s="376"/>
      <c r="CD11" s="376"/>
      <c r="CE11" s="376"/>
      <c r="CF11" s="376"/>
      <c r="CG11" s="376"/>
      <c r="CH11" s="376"/>
      <c r="CI11" s="376"/>
      <c r="CJ11" s="376"/>
      <c r="CK11" s="376"/>
      <c r="CL11" s="376"/>
      <c r="CM11" s="376"/>
      <c r="CN11" s="376"/>
      <c r="CO11" s="376"/>
      <c r="CP11" s="376"/>
      <c r="CQ11" s="376"/>
      <c r="CR11" s="376"/>
      <c r="CS11" s="376"/>
      <c r="CT11" s="376"/>
      <c r="CU11" s="376"/>
      <c r="CV11" s="376"/>
      <c r="CW11" s="376"/>
      <c r="CX11" s="376"/>
      <c r="CY11" s="376"/>
      <c r="CZ11" s="376"/>
      <c r="DA11" s="376"/>
      <c r="DB11" s="376"/>
      <c r="DC11" s="376"/>
      <c r="DD11" s="376"/>
      <c r="DE11" s="376"/>
      <c r="DF11" s="376"/>
      <c r="DG11" s="376"/>
      <c r="DH11" s="376"/>
      <c r="DI11" s="376"/>
      <c r="DJ11" s="376"/>
      <c r="DK11" s="376"/>
      <c r="DL11" s="376"/>
      <c r="DM11" s="376"/>
      <c r="DN11" s="376"/>
      <c r="DO11" s="376"/>
      <c r="DP11" s="381"/>
      <c r="DQ11" s="409" t="s">
        <v>51</v>
      </c>
      <c r="DR11" s="410"/>
      <c r="DS11" s="410"/>
      <c r="DT11" s="410"/>
      <c r="DU11" s="410"/>
      <c r="DV11" s="410"/>
      <c r="DW11" s="410"/>
      <c r="DX11" s="410"/>
      <c r="DY11" s="410"/>
      <c r="DZ11" s="410"/>
      <c r="EA11" s="410"/>
      <c r="EB11" s="410"/>
      <c r="EC11" s="410"/>
      <c r="ED11" s="410"/>
      <c r="EE11" s="411"/>
    </row>
    <row r="12" spans="5:135" ht="22.5" customHeight="1">
      <c r="E12" s="300" t="s">
        <v>47</v>
      </c>
      <c r="F12" s="301"/>
      <c r="G12" s="301"/>
      <c r="H12" s="301"/>
      <c r="I12" s="301"/>
      <c r="J12" s="301"/>
      <c r="K12" s="301"/>
      <c r="L12" s="301"/>
      <c r="M12" s="301" t="s">
        <v>123</v>
      </c>
      <c r="N12" s="301"/>
      <c r="O12" s="301"/>
      <c r="P12" s="301"/>
      <c r="Q12" s="301"/>
      <c r="R12" s="301" t="s">
        <v>45</v>
      </c>
      <c r="S12" s="301"/>
      <c r="T12" s="301"/>
      <c r="U12" s="324"/>
      <c r="V12" s="403">
        <v>55</v>
      </c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5"/>
      <c r="AJ12" s="403">
        <v>14487</v>
      </c>
      <c r="AK12" s="404"/>
      <c r="AL12" s="404"/>
      <c r="AM12" s="404"/>
      <c r="AN12" s="404"/>
      <c r="AO12" s="404"/>
      <c r="AP12" s="404"/>
      <c r="AQ12" s="404"/>
      <c r="AR12" s="404"/>
      <c r="AS12" s="404"/>
      <c r="AT12" s="404"/>
      <c r="AU12" s="404"/>
      <c r="AV12" s="404"/>
      <c r="AW12" s="405"/>
      <c r="AX12" s="406">
        <v>6497</v>
      </c>
      <c r="AY12" s="407"/>
      <c r="AZ12" s="407"/>
      <c r="BA12" s="407"/>
      <c r="BB12" s="407"/>
      <c r="BC12" s="407"/>
      <c r="BD12" s="407"/>
      <c r="BE12" s="407"/>
      <c r="BF12" s="407"/>
      <c r="BG12" s="407"/>
      <c r="BH12" s="407"/>
      <c r="BI12" s="407"/>
      <c r="BJ12" s="407"/>
      <c r="BK12" s="407"/>
      <c r="BL12" s="407"/>
      <c r="BM12" s="407"/>
      <c r="BN12" s="407"/>
      <c r="BO12" s="407"/>
      <c r="BP12" s="407"/>
      <c r="BQ12" s="407"/>
      <c r="BR12" s="407"/>
      <c r="BS12" s="407"/>
      <c r="BT12" s="407"/>
      <c r="BU12" s="407"/>
      <c r="BV12" s="407"/>
      <c r="BW12" s="407"/>
      <c r="BX12" s="407"/>
      <c r="BY12" s="407"/>
      <c r="BZ12" s="407"/>
      <c r="CA12" s="407"/>
      <c r="CB12" s="407"/>
      <c r="CC12" s="407"/>
      <c r="CD12" s="407"/>
      <c r="CE12" s="407"/>
      <c r="CF12" s="407"/>
      <c r="CG12" s="407"/>
      <c r="CH12" s="407"/>
      <c r="CI12" s="407"/>
      <c r="CJ12" s="407"/>
      <c r="CK12" s="407"/>
      <c r="CL12" s="407"/>
      <c r="CM12" s="407"/>
      <c r="CN12" s="407"/>
      <c r="CO12" s="407"/>
      <c r="CP12" s="407"/>
      <c r="CQ12" s="407"/>
      <c r="CR12" s="407"/>
      <c r="CS12" s="407"/>
      <c r="CT12" s="407"/>
      <c r="CU12" s="407"/>
      <c r="CV12" s="407"/>
      <c r="CW12" s="407"/>
      <c r="CX12" s="407"/>
      <c r="CY12" s="407"/>
      <c r="CZ12" s="407"/>
      <c r="DA12" s="407"/>
      <c r="DB12" s="407"/>
      <c r="DC12" s="407"/>
      <c r="DD12" s="407"/>
      <c r="DE12" s="407"/>
      <c r="DF12" s="407"/>
      <c r="DG12" s="407"/>
      <c r="DH12" s="407"/>
      <c r="DI12" s="407"/>
      <c r="DJ12" s="407"/>
      <c r="DK12" s="407"/>
      <c r="DL12" s="407"/>
      <c r="DM12" s="407"/>
      <c r="DN12" s="407"/>
      <c r="DO12" s="407"/>
      <c r="DP12" s="408"/>
      <c r="DQ12" s="415">
        <f>SUM(V12:DP12)</f>
        <v>21039</v>
      </c>
      <c r="DR12" s="416"/>
      <c r="DS12" s="416"/>
      <c r="DT12" s="416"/>
      <c r="DU12" s="416"/>
      <c r="DV12" s="416"/>
      <c r="DW12" s="416"/>
      <c r="DX12" s="416"/>
      <c r="DY12" s="416"/>
      <c r="DZ12" s="416"/>
      <c r="EA12" s="416"/>
      <c r="EB12" s="416"/>
      <c r="EC12" s="416"/>
      <c r="ED12" s="416"/>
      <c r="EE12" s="417"/>
    </row>
    <row r="13" spans="5:135" ht="26.25" customHeight="1">
      <c r="E13" s="304"/>
      <c r="F13" s="305"/>
      <c r="G13" s="305"/>
      <c r="H13" s="305"/>
      <c r="I13" s="305"/>
      <c r="J13" s="305"/>
      <c r="K13" s="305"/>
      <c r="L13" s="305"/>
      <c r="M13" s="305" t="s">
        <v>124</v>
      </c>
      <c r="N13" s="305"/>
      <c r="O13" s="305"/>
      <c r="P13" s="305"/>
      <c r="Q13" s="305"/>
      <c r="R13" s="305"/>
      <c r="S13" s="305"/>
      <c r="T13" s="305"/>
      <c r="U13" s="325"/>
      <c r="V13" s="403">
        <v>90</v>
      </c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5"/>
      <c r="AJ13" s="403">
        <v>10863</v>
      </c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5"/>
      <c r="AX13" s="406">
        <v>4232</v>
      </c>
      <c r="AY13" s="407"/>
      <c r="AZ13" s="407"/>
      <c r="BA13" s="407"/>
      <c r="BB13" s="407"/>
      <c r="BC13" s="407"/>
      <c r="BD13" s="407"/>
      <c r="BE13" s="407"/>
      <c r="BF13" s="407"/>
      <c r="BG13" s="407"/>
      <c r="BH13" s="407"/>
      <c r="BI13" s="407"/>
      <c r="BJ13" s="407"/>
      <c r="BK13" s="407"/>
      <c r="BL13" s="407"/>
      <c r="BM13" s="407"/>
      <c r="BN13" s="407"/>
      <c r="BO13" s="407"/>
      <c r="BP13" s="407"/>
      <c r="BQ13" s="407"/>
      <c r="BR13" s="407"/>
      <c r="BS13" s="407"/>
      <c r="BT13" s="407"/>
      <c r="BU13" s="407"/>
      <c r="BV13" s="407"/>
      <c r="BW13" s="407"/>
      <c r="BX13" s="407"/>
      <c r="BY13" s="407"/>
      <c r="BZ13" s="407"/>
      <c r="CA13" s="407"/>
      <c r="CB13" s="407"/>
      <c r="CC13" s="407"/>
      <c r="CD13" s="407"/>
      <c r="CE13" s="407"/>
      <c r="CF13" s="407"/>
      <c r="CG13" s="407"/>
      <c r="CH13" s="407"/>
      <c r="CI13" s="407"/>
      <c r="CJ13" s="407"/>
      <c r="CK13" s="407"/>
      <c r="CL13" s="407"/>
      <c r="CM13" s="407"/>
      <c r="CN13" s="407"/>
      <c r="CO13" s="407"/>
      <c r="CP13" s="407"/>
      <c r="CQ13" s="407"/>
      <c r="CR13" s="407"/>
      <c r="CS13" s="407"/>
      <c r="CT13" s="407"/>
      <c r="CU13" s="407"/>
      <c r="CV13" s="407"/>
      <c r="CW13" s="407"/>
      <c r="CX13" s="407"/>
      <c r="CY13" s="407"/>
      <c r="CZ13" s="407"/>
      <c r="DA13" s="407"/>
      <c r="DB13" s="407"/>
      <c r="DC13" s="407"/>
      <c r="DD13" s="407"/>
      <c r="DE13" s="407"/>
      <c r="DF13" s="407"/>
      <c r="DG13" s="407"/>
      <c r="DH13" s="407"/>
      <c r="DI13" s="407"/>
      <c r="DJ13" s="407"/>
      <c r="DK13" s="407"/>
      <c r="DL13" s="407"/>
      <c r="DM13" s="407"/>
      <c r="DN13" s="407"/>
      <c r="DO13" s="407"/>
      <c r="DP13" s="408"/>
      <c r="DQ13" s="412" t="s">
        <v>176</v>
      </c>
      <c r="DR13" s="413"/>
      <c r="DS13" s="413"/>
      <c r="DT13" s="413"/>
      <c r="DU13" s="413"/>
      <c r="DV13" s="413"/>
      <c r="DW13" s="413"/>
      <c r="DX13" s="413"/>
      <c r="DY13" s="413"/>
      <c r="DZ13" s="413"/>
      <c r="EA13" s="413"/>
      <c r="EB13" s="413"/>
      <c r="EC13" s="413"/>
      <c r="ED13" s="413"/>
      <c r="EE13" s="414"/>
    </row>
    <row r="14" spans="5:135" ht="22.5" customHeight="1">
      <c r="E14" s="304"/>
      <c r="F14" s="305"/>
      <c r="G14" s="305"/>
      <c r="H14" s="305"/>
      <c r="I14" s="305"/>
      <c r="J14" s="305"/>
      <c r="K14" s="305"/>
      <c r="L14" s="305"/>
      <c r="M14" s="305" t="s">
        <v>219</v>
      </c>
      <c r="N14" s="305"/>
      <c r="O14" s="305"/>
      <c r="P14" s="305"/>
      <c r="Q14" s="305"/>
      <c r="R14" s="305"/>
      <c r="S14" s="305"/>
      <c r="T14" s="305"/>
      <c r="U14" s="325"/>
      <c r="V14" s="403">
        <v>37</v>
      </c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5"/>
      <c r="AJ14" s="403">
        <v>11291</v>
      </c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5"/>
      <c r="AX14" s="406">
        <v>3320</v>
      </c>
      <c r="AY14" s="407"/>
      <c r="AZ14" s="407"/>
      <c r="BA14" s="407"/>
      <c r="BB14" s="407"/>
      <c r="BC14" s="407"/>
      <c r="BD14" s="407"/>
      <c r="BE14" s="407"/>
      <c r="BF14" s="407"/>
      <c r="BG14" s="407"/>
      <c r="BH14" s="407"/>
      <c r="BI14" s="407"/>
      <c r="BJ14" s="407"/>
      <c r="BK14" s="407"/>
      <c r="BL14" s="407"/>
      <c r="BM14" s="407"/>
      <c r="BN14" s="407"/>
      <c r="BO14" s="407"/>
      <c r="BP14" s="407"/>
      <c r="BQ14" s="407"/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407"/>
      <c r="CC14" s="407"/>
      <c r="CD14" s="407"/>
      <c r="CE14" s="407"/>
      <c r="CF14" s="407"/>
      <c r="CG14" s="407"/>
      <c r="CH14" s="407"/>
      <c r="CI14" s="407"/>
      <c r="CJ14" s="407"/>
      <c r="CK14" s="407"/>
      <c r="CL14" s="407"/>
      <c r="CM14" s="407"/>
      <c r="CN14" s="407"/>
      <c r="CO14" s="407"/>
      <c r="CP14" s="407"/>
      <c r="CQ14" s="407"/>
      <c r="CR14" s="407"/>
      <c r="CS14" s="407"/>
      <c r="CT14" s="407"/>
      <c r="CU14" s="407"/>
      <c r="CV14" s="407"/>
      <c r="CW14" s="407"/>
      <c r="CX14" s="407"/>
      <c r="CY14" s="407"/>
      <c r="CZ14" s="407"/>
      <c r="DA14" s="407"/>
      <c r="DB14" s="407"/>
      <c r="DC14" s="407"/>
      <c r="DD14" s="407"/>
      <c r="DE14" s="407"/>
      <c r="DF14" s="407"/>
      <c r="DG14" s="407"/>
      <c r="DH14" s="407"/>
      <c r="DI14" s="407"/>
      <c r="DJ14" s="407"/>
      <c r="DK14" s="407"/>
      <c r="DL14" s="407"/>
      <c r="DM14" s="407"/>
      <c r="DN14" s="407"/>
      <c r="DO14" s="407"/>
      <c r="DP14" s="408"/>
      <c r="DQ14" s="412">
        <f>SUM(V14:DP14)</f>
        <v>14648</v>
      </c>
      <c r="DR14" s="413"/>
      <c r="DS14" s="413"/>
      <c r="DT14" s="413"/>
      <c r="DU14" s="413"/>
      <c r="DV14" s="413"/>
      <c r="DW14" s="413"/>
      <c r="DX14" s="413"/>
      <c r="DY14" s="413"/>
      <c r="DZ14" s="413"/>
      <c r="EA14" s="413"/>
      <c r="EB14" s="413"/>
      <c r="EC14" s="413"/>
      <c r="ED14" s="413"/>
      <c r="EE14" s="414"/>
    </row>
    <row r="15" spans="5:135" ht="22.5" customHeight="1">
      <c r="E15" s="304"/>
      <c r="F15" s="305"/>
      <c r="G15" s="305"/>
      <c r="H15" s="305"/>
      <c r="I15" s="305"/>
      <c r="J15" s="305"/>
      <c r="K15" s="305"/>
      <c r="L15" s="305"/>
      <c r="M15" s="305">
        <v>27</v>
      </c>
      <c r="N15" s="305"/>
      <c r="O15" s="305"/>
      <c r="P15" s="305"/>
      <c r="Q15" s="305"/>
      <c r="R15" s="305"/>
      <c r="S15" s="305"/>
      <c r="T15" s="305"/>
      <c r="U15" s="325"/>
      <c r="V15" s="403">
        <v>114</v>
      </c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5"/>
      <c r="AJ15" s="403">
        <v>10309</v>
      </c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5"/>
      <c r="AX15" s="406">
        <v>2458</v>
      </c>
      <c r="AY15" s="407"/>
      <c r="AZ15" s="407"/>
      <c r="BA15" s="407"/>
      <c r="BB15" s="407"/>
      <c r="BC15" s="407"/>
      <c r="BD15" s="407"/>
      <c r="BE15" s="407"/>
      <c r="BF15" s="407"/>
      <c r="BG15" s="407"/>
      <c r="BH15" s="407"/>
      <c r="BI15" s="407"/>
      <c r="BJ15" s="407"/>
      <c r="BK15" s="407"/>
      <c r="BL15" s="407"/>
      <c r="BM15" s="407"/>
      <c r="BN15" s="407"/>
      <c r="BO15" s="407"/>
      <c r="BP15" s="407"/>
      <c r="BQ15" s="407"/>
      <c r="BR15" s="407"/>
      <c r="BS15" s="407"/>
      <c r="BT15" s="407"/>
      <c r="BU15" s="407"/>
      <c r="BV15" s="407"/>
      <c r="BW15" s="407"/>
      <c r="BX15" s="407"/>
      <c r="BY15" s="407"/>
      <c r="BZ15" s="407"/>
      <c r="CA15" s="407"/>
      <c r="CB15" s="407"/>
      <c r="CC15" s="407"/>
      <c r="CD15" s="407"/>
      <c r="CE15" s="407"/>
      <c r="CF15" s="407"/>
      <c r="CG15" s="407"/>
      <c r="CH15" s="407"/>
      <c r="CI15" s="407"/>
      <c r="CJ15" s="407"/>
      <c r="CK15" s="407"/>
      <c r="CL15" s="407"/>
      <c r="CM15" s="407"/>
      <c r="CN15" s="407"/>
      <c r="CO15" s="407"/>
      <c r="CP15" s="407"/>
      <c r="CQ15" s="407"/>
      <c r="CR15" s="407"/>
      <c r="CS15" s="407"/>
      <c r="CT15" s="407"/>
      <c r="CU15" s="407"/>
      <c r="CV15" s="407"/>
      <c r="CW15" s="407"/>
      <c r="CX15" s="407"/>
      <c r="CY15" s="407"/>
      <c r="CZ15" s="407"/>
      <c r="DA15" s="407"/>
      <c r="DB15" s="407"/>
      <c r="DC15" s="407"/>
      <c r="DD15" s="407"/>
      <c r="DE15" s="407"/>
      <c r="DF15" s="407"/>
      <c r="DG15" s="407"/>
      <c r="DH15" s="407"/>
      <c r="DI15" s="407"/>
      <c r="DJ15" s="407"/>
      <c r="DK15" s="407"/>
      <c r="DL15" s="407"/>
      <c r="DM15" s="407"/>
      <c r="DN15" s="407"/>
      <c r="DO15" s="407"/>
      <c r="DP15" s="408"/>
      <c r="DQ15" s="406">
        <f>SUM(V15:DP15)</f>
        <v>12881</v>
      </c>
      <c r="DR15" s="407"/>
      <c r="DS15" s="407"/>
      <c r="DT15" s="407"/>
      <c r="DU15" s="407"/>
      <c r="DV15" s="407"/>
      <c r="DW15" s="407"/>
      <c r="DX15" s="407"/>
      <c r="DY15" s="407"/>
      <c r="DZ15" s="407"/>
      <c r="EA15" s="407"/>
      <c r="EB15" s="407"/>
      <c r="EC15" s="407"/>
      <c r="ED15" s="407"/>
      <c r="EE15" s="408"/>
    </row>
    <row r="16" spans="5:135" ht="22.5" customHeight="1">
      <c r="E16" s="360" t="s">
        <v>311</v>
      </c>
      <c r="F16" s="354"/>
      <c r="G16" s="354"/>
      <c r="H16" s="354"/>
      <c r="I16" s="354"/>
      <c r="J16" s="354"/>
      <c r="K16" s="354"/>
      <c r="L16" s="354"/>
      <c r="M16" s="354" t="s">
        <v>122</v>
      </c>
      <c r="N16" s="354"/>
      <c r="O16" s="354"/>
      <c r="P16" s="354"/>
      <c r="Q16" s="354"/>
      <c r="R16" s="354" t="s">
        <v>45</v>
      </c>
      <c r="S16" s="354"/>
      <c r="T16" s="354"/>
      <c r="U16" s="355"/>
      <c r="V16" s="398">
        <v>2</v>
      </c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400"/>
      <c r="AJ16" s="398">
        <v>7640</v>
      </c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400"/>
      <c r="AX16" s="433">
        <v>2807</v>
      </c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  <c r="CB16" s="434"/>
      <c r="CC16" s="434"/>
      <c r="CD16" s="434"/>
      <c r="CE16" s="434"/>
      <c r="CF16" s="434"/>
      <c r="CG16" s="434"/>
      <c r="CH16" s="434"/>
      <c r="CI16" s="434"/>
      <c r="CJ16" s="434"/>
      <c r="CK16" s="434"/>
      <c r="CL16" s="434"/>
      <c r="CM16" s="434"/>
      <c r="CN16" s="434"/>
      <c r="CO16" s="434"/>
      <c r="CP16" s="434"/>
      <c r="CQ16" s="434"/>
      <c r="CR16" s="434"/>
      <c r="CS16" s="434"/>
      <c r="CT16" s="434"/>
      <c r="CU16" s="434"/>
      <c r="CV16" s="434"/>
      <c r="CW16" s="434"/>
      <c r="CX16" s="434"/>
      <c r="CY16" s="434"/>
      <c r="CZ16" s="434"/>
      <c r="DA16" s="434"/>
      <c r="DB16" s="434"/>
      <c r="DC16" s="434"/>
      <c r="DD16" s="434"/>
      <c r="DE16" s="434"/>
      <c r="DF16" s="434"/>
      <c r="DG16" s="434"/>
      <c r="DH16" s="434"/>
      <c r="DI16" s="434"/>
      <c r="DJ16" s="434"/>
      <c r="DK16" s="434"/>
      <c r="DL16" s="434"/>
      <c r="DM16" s="434"/>
      <c r="DN16" s="434"/>
      <c r="DO16" s="434"/>
      <c r="DP16" s="435"/>
      <c r="DQ16" s="433">
        <f>SUM(V16:DP16)</f>
        <v>10449</v>
      </c>
      <c r="DR16" s="434"/>
      <c r="DS16" s="434"/>
      <c r="DT16" s="434"/>
      <c r="DU16" s="434"/>
      <c r="DV16" s="434"/>
      <c r="DW16" s="434"/>
      <c r="DX16" s="434"/>
      <c r="DY16" s="434"/>
      <c r="DZ16" s="434"/>
      <c r="EA16" s="434"/>
      <c r="EB16" s="434"/>
      <c r="EC16" s="434"/>
      <c r="ED16" s="434"/>
      <c r="EE16" s="435"/>
    </row>
    <row r="17" spans="5:135" ht="15" customHeight="1">
      <c r="E17" s="82" t="s">
        <v>288</v>
      </c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</row>
    <row r="18" spans="5:135" ht="15" customHeight="1">
      <c r="E18" s="82" t="s">
        <v>226</v>
      </c>
      <c r="F18" s="82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</row>
    <row r="19" spans="5:135" ht="15" customHeight="1">
      <c r="E19" s="82" t="s">
        <v>289</v>
      </c>
      <c r="F19" s="82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</row>
    <row r="20" spans="5:135" ht="15" customHeight="1">
      <c r="E20" s="74" t="s">
        <v>225</v>
      </c>
      <c r="F20" s="82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</row>
    <row r="21" spans="5:135" ht="13.5">
      <c r="E21" s="74"/>
      <c r="F21" s="74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</row>
    <row r="22" spans="5:135" ht="13.5">
      <c r="E22" s="78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</row>
    <row r="23" spans="1:135" ht="22.5" customHeight="1">
      <c r="A23" s="80" t="s">
        <v>341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</row>
    <row r="24" spans="5:135" ht="15" customHeight="1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3"/>
      <c r="EB24" s="3"/>
      <c r="EC24" s="3"/>
      <c r="ED24" s="3"/>
      <c r="EE24" s="85" t="s">
        <v>317</v>
      </c>
    </row>
    <row r="25" spans="4:135" ht="15" customHeight="1">
      <c r="D25" s="86"/>
      <c r="E25" s="367" t="s">
        <v>315</v>
      </c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418" t="s">
        <v>316</v>
      </c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419" t="s">
        <v>319</v>
      </c>
      <c r="AG25" s="420"/>
      <c r="AH25" s="420"/>
      <c r="AI25" s="420"/>
      <c r="AJ25" s="420"/>
      <c r="AK25" s="420"/>
      <c r="AL25" s="420"/>
      <c r="AM25" s="420"/>
      <c r="AN25" s="420"/>
      <c r="AO25" s="420"/>
      <c r="AP25" s="420"/>
      <c r="AQ25" s="420"/>
      <c r="AR25" s="420"/>
      <c r="AS25" s="419" t="s">
        <v>320</v>
      </c>
      <c r="AT25" s="420"/>
      <c r="AU25" s="420"/>
      <c r="AV25" s="420"/>
      <c r="AW25" s="420"/>
      <c r="AX25" s="420"/>
      <c r="AY25" s="420"/>
      <c r="AZ25" s="420"/>
      <c r="BA25" s="420"/>
      <c r="BB25" s="420"/>
      <c r="BC25" s="420"/>
      <c r="BD25" s="420"/>
      <c r="BE25" s="420"/>
      <c r="BF25" s="419" t="s">
        <v>321</v>
      </c>
      <c r="BG25" s="420"/>
      <c r="BH25" s="420"/>
      <c r="BI25" s="420"/>
      <c r="BJ25" s="420"/>
      <c r="BK25" s="420"/>
      <c r="BL25" s="420"/>
      <c r="BM25" s="420"/>
      <c r="BN25" s="420"/>
      <c r="BO25" s="420"/>
      <c r="BP25" s="420"/>
      <c r="BQ25" s="420"/>
      <c r="BR25" s="420"/>
      <c r="BS25" s="419" t="s">
        <v>322</v>
      </c>
      <c r="BT25" s="420"/>
      <c r="BU25" s="420"/>
      <c r="BV25" s="420"/>
      <c r="BW25" s="420"/>
      <c r="BX25" s="420"/>
      <c r="BY25" s="420"/>
      <c r="BZ25" s="420"/>
      <c r="CA25" s="420"/>
      <c r="CB25" s="420"/>
      <c r="CC25" s="420"/>
      <c r="CD25" s="420"/>
      <c r="CE25" s="420"/>
      <c r="CF25" s="419" t="s">
        <v>325</v>
      </c>
      <c r="CG25" s="420"/>
      <c r="CH25" s="420"/>
      <c r="CI25" s="420"/>
      <c r="CJ25" s="420"/>
      <c r="CK25" s="420"/>
      <c r="CL25" s="420"/>
      <c r="CM25" s="420"/>
      <c r="CN25" s="420"/>
      <c r="CO25" s="420"/>
      <c r="CP25" s="420"/>
      <c r="CQ25" s="420"/>
      <c r="CR25" s="420"/>
      <c r="CS25" s="419" t="s">
        <v>323</v>
      </c>
      <c r="CT25" s="420"/>
      <c r="CU25" s="420"/>
      <c r="CV25" s="420"/>
      <c r="CW25" s="420"/>
      <c r="CX25" s="420"/>
      <c r="CY25" s="420"/>
      <c r="CZ25" s="420"/>
      <c r="DA25" s="420"/>
      <c r="DB25" s="420"/>
      <c r="DC25" s="420"/>
      <c r="DD25" s="420"/>
      <c r="DE25" s="420"/>
      <c r="DF25" s="419" t="s">
        <v>326</v>
      </c>
      <c r="DG25" s="420"/>
      <c r="DH25" s="420"/>
      <c r="DI25" s="420"/>
      <c r="DJ25" s="420"/>
      <c r="DK25" s="420"/>
      <c r="DL25" s="420"/>
      <c r="DM25" s="420"/>
      <c r="DN25" s="420"/>
      <c r="DO25" s="420"/>
      <c r="DP25" s="420"/>
      <c r="DQ25" s="420"/>
      <c r="DR25" s="420"/>
      <c r="DS25" s="419" t="s">
        <v>324</v>
      </c>
      <c r="DT25" s="420"/>
      <c r="DU25" s="420"/>
      <c r="DV25" s="420"/>
      <c r="DW25" s="420"/>
      <c r="DX25" s="420"/>
      <c r="DY25" s="420"/>
      <c r="DZ25" s="420"/>
      <c r="EA25" s="420"/>
      <c r="EB25" s="420"/>
      <c r="EC25" s="420"/>
      <c r="ED25" s="420"/>
      <c r="EE25" s="420"/>
    </row>
    <row r="26" spans="5:135" ht="15" customHeight="1"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420"/>
      <c r="AG26" s="420"/>
      <c r="AH26" s="420"/>
      <c r="AI26" s="420"/>
      <c r="AJ26" s="420"/>
      <c r="AK26" s="420"/>
      <c r="AL26" s="420"/>
      <c r="AM26" s="420"/>
      <c r="AN26" s="420"/>
      <c r="AO26" s="420"/>
      <c r="AP26" s="420"/>
      <c r="AQ26" s="420"/>
      <c r="AR26" s="420"/>
      <c r="AS26" s="420"/>
      <c r="AT26" s="420"/>
      <c r="AU26" s="420"/>
      <c r="AV26" s="420"/>
      <c r="AW26" s="420"/>
      <c r="AX26" s="420"/>
      <c r="AY26" s="420"/>
      <c r="AZ26" s="420"/>
      <c r="BA26" s="420"/>
      <c r="BB26" s="420"/>
      <c r="BC26" s="420"/>
      <c r="BD26" s="420"/>
      <c r="BE26" s="420"/>
      <c r="BF26" s="420"/>
      <c r="BG26" s="420"/>
      <c r="BH26" s="420"/>
      <c r="BI26" s="420"/>
      <c r="BJ26" s="420"/>
      <c r="BK26" s="420"/>
      <c r="BL26" s="420"/>
      <c r="BM26" s="420"/>
      <c r="BN26" s="420"/>
      <c r="BO26" s="420"/>
      <c r="BP26" s="420"/>
      <c r="BQ26" s="420"/>
      <c r="BR26" s="420"/>
      <c r="BS26" s="420"/>
      <c r="BT26" s="420"/>
      <c r="BU26" s="420"/>
      <c r="BV26" s="420"/>
      <c r="BW26" s="420"/>
      <c r="BX26" s="420"/>
      <c r="BY26" s="420"/>
      <c r="BZ26" s="420"/>
      <c r="CA26" s="420"/>
      <c r="CB26" s="420"/>
      <c r="CC26" s="420"/>
      <c r="CD26" s="420"/>
      <c r="CE26" s="420"/>
      <c r="CF26" s="420"/>
      <c r="CG26" s="420"/>
      <c r="CH26" s="420"/>
      <c r="CI26" s="420"/>
      <c r="CJ26" s="420"/>
      <c r="CK26" s="420"/>
      <c r="CL26" s="420"/>
      <c r="CM26" s="420"/>
      <c r="CN26" s="420"/>
      <c r="CO26" s="420"/>
      <c r="CP26" s="420"/>
      <c r="CQ26" s="420"/>
      <c r="CR26" s="420"/>
      <c r="CS26" s="420"/>
      <c r="CT26" s="420"/>
      <c r="CU26" s="420"/>
      <c r="CV26" s="420"/>
      <c r="CW26" s="420"/>
      <c r="CX26" s="420"/>
      <c r="CY26" s="420"/>
      <c r="CZ26" s="420"/>
      <c r="DA26" s="420"/>
      <c r="DB26" s="420"/>
      <c r="DC26" s="420"/>
      <c r="DD26" s="420"/>
      <c r="DE26" s="420"/>
      <c r="DF26" s="420"/>
      <c r="DG26" s="420"/>
      <c r="DH26" s="420"/>
      <c r="DI26" s="420"/>
      <c r="DJ26" s="420"/>
      <c r="DK26" s="420"/>
      <c r="DL26" s="420"/>
      <c r="DM26" s="420"/>
      <c r="DN26" s="420"/>
      <c r="DO26" s="420"/>
      <c r="DP26" s="420"/>
      <c r="DQ26" s="420"/>
      <c r="DR26" s="420"/>
      <c r="DS26" s="420"/>
      <c r="DT26" s="420"/>
      <c r="DU26" s="420"/>
      <c r="DV26" s="420"/>
      <c r="DW26" s="420"/>
      <c r="DX26" s="420"/>
      <c r="DY26" s="420"/>
      <c r="DZ26" s="420"/>
      <c r="EA26" s="420"/>
      <c r="EB26" s="420"/>
      <c r="EC26" s="420"/>
      <c r="ED26" s="420"/>
      <c r="EE26" s="420"/>
    </row>
    <row r="27" spans="5:135" ht="15" customHeight="1"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420"/>
      <c r="AG27" s="420"/>
      <c r="AH27" s="420"/>
      <c r="AI27" s="420"/>
      <c r="AJ27" s="420"/>
      <c r="AK27" s="420"/>
      <c r="AL27" s="420"/>
      <c r="AM27" s="420"/>
      <c r="AN27" s="420"/>
      <c r="AO27" s="420"/>
      <c r="AP27" s="420"/>
      <c r="AQ27" s="420"/>
      <c r="AR27" s="420"/>
      <c r="AS27" s="420"/>
      <c r="AT27" s="420"/>
      <c r="AU27" s="420"/>
      <c r="AV27" s="420"/>
      <c r="AW27" s="420"/>
      <c r="AX27" s="420"/>
      <c r="AY27" s="420"/>
      <c r="AZ27" s="420"/>
      <c r="BA27" s="420"/>
      <c r="BB27" s="420"/>
      <c r="BC27" s="420"/>
      <c r="BD27" s="420"/>
      <c r="BE27" s="420"/>
      <c r="BF27" s="420"/>
      <c r="BG27" s="420"/>
      <c r="BH27" s="420"/>
      <c r="BI27" s="420"/>
      <c r="BJ27" s="420"/>
      <c r="BK27" s="420"/>
      <c r="BL27" s="420"/>
      <c r="BM27" s="420"/>
      <c r="BN27" s="420"/>
      <c r="BO27" s="420"/>
      <c r="BP27" s="420"/>
      <c r="BQ27" s="420"/>
      <c r="BR27" s="420"/>
      <c r="BS27" s="420"/>
      <c r="BT27" s="420"/>
      <c r="BU27" s="420"/>
      <c r="BV27" s="420"/>
      <c r="BW27" s="420"/>
      <c r="BX27" s="420"/>
      <c r="BY27" s="420"/>
      <c r="BZ27" s="420"/>
      <c r="CA27" s="420"/>
      <c r="CB27" s="420"/>
      <c r="CC27" s="420"/>
      <c r="CD27" s="420"/>
      <c r="CE27" s="420"/>
      <c r="CF27" s="420"/>
      <c r="CG27" s="420"/>
      <c r="CH27" s="420"/>
      <c r="CI27" s="420"/>
      <c r="CJ27" s="420"/>
      <c r="CK27" s="420"/>
      <c r="CL27" s="420"/>
      <c r="CM27" s="420"/>
      <c r="CN27" s="420"/>
      <c r="CO27" s="420"/>
      <c r="CP27" s="420"/>
      <c r="CQ27" s="420"/>
      <c r="CR27" s="420"/>
      <c r="CS27" s="420"/>
      <c r="CT27" s="420"/>
      <c r="CU27" s="420"/>
      <c r="CV27" s="420"/>
      <c r="CW27" s="420"/>
      <c r="CX27" s="420"/>
      <c r="CY27" s="420"/>
      <c r="CZ27" s="420"/>
      <c r="DA27" s="420"/>
      <c r="DB27" s="420"/>
      <c r="DC27" s="420"/>
      <c r="DD27" s="420"/>
      <c r="DE27" s="420"/>
      <c r="DF27" s="420"/>
      <c r="DG27" s="420"/>
      <c r="DH27" s="420"/>
      <c r="DI27" s="420"/>
      <c r="DJ27" s="420"/>
      <c r="DK27" s="420"/>
      <c r="DL27" s="420"/>
      <c r="DM27" s="420"/>
      <c r="DN27" s="420"/>
      <c r="DO27" s="420"/>
      <c r="DP27" s="420"/>
      <c r="DQ27" s="420"/>
      <c r="DR27" s="420"/>
      <c r="DS27" s="420"/>
      <c r="DT27" s="420"/>
      <c r="DU27" s="420"/>
      <c r="DV27" s="420"/>
      <c r="DW27" s="420"/>
      <c r="DX27" s="420"/>
      <c r="DY27" s="420"/>
      <c r="DZ27" s="420"/>
      <c r="EA27" s="420"/>
      <c r="EB27" s="420"/>
      <c r="EC27" s="420"/>
      <c r="ED27" s="420"/>
      <c r="EE27" s="420"/>
    </row>
    <row r="28" spans="5:135" ht="15" customHeight="1"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420"/>
      <c r="AG28" s="420"/>
      <c r="AH28" s="420"/>
      <c r="AI28" s="420"/>
      <c r="AJ28" s="420"/>
      <c r="AK28" s="420"/>
      <c r="AL28" s="420"/>
      <c r="AM28" s="420"/>
      <c r="AN28" s="420"/>
      <c r="AO28" s="420"/>
      <c r="AP28" s="420"/>
      <c r="AQ28" s="420"/>
      <c r="AR28" s="420"/>
      <c r="AS28" s="420"/>
      <c r="AT28" s="420"/>
      <c r="AU28" s="420"/>
      <c r="AV28" s="420"/>
      <c r="AW28" s="420"/>
      <c r="AX28" s="420"/>
      <c r="AY28" s="420"/>
      <c r="AZ28" s="420"/>
      <c r="BA28" s="420"/>
      <c r="BB28" s="420"/>
      <c r="BC28" s="420"/>
      <c r="BD28" s="420"/>
      <c r="BE28" s="420"/>
      <c r="BF28" s="420"/>
      <c r="BG28" s="420"/>
      <c r="BH28" s="420"/>
      <c r="BI28" s="420"/>
      <c r="BJ28" s="420"/>
      <c r="BK28" s="420"/>
      <c r="BL28" s="420"/>
      <c r="BM28" s="420"/>
      <c r="BN28" s="420"/>
      <c r="BO28" s="420"/>
      <c r="BP28" s="420"/>
      <c r="BQ28" s="420"/>
      <c r="BR28" s="420"/>
      <c r="BS28" s="420"/>
      <c r="BT28" s="420"/>
      <c r="BU28" s="420"/>
      <c r="BV28" s="420"/>
      <c r="BW28" s="420"/>
      <c r="BX28" s="420"/>
      <c r="BY28" s="420"/>
      <c r="BZ28" s="420"/>
      <c r="CA28" s="420"/>
      <c r="CB28" s="420"/>
      <c r="CC28" s="420"/>
      <c r="CD28" s="420"/>
      <c r="CE28" s="420"/>
      <c r="CF28" s="420"/>
      <c r="CG28" s="420"/>
      <c r="CH28" s="420"/>
      <c r="CI28" s="420"/>
      <c r="CJ28" s="420"/>
      <c r="CK28" s="420"/>
      <c r="CL28" s="420"/>
      <c r="CM28" s="420"/>
      <c r="CN28" s="420"/>
      <c r="CO28" s="420"/>
      <c r="CP28" s="420"/>
      <c r="CQ28" s="420"/>
      <c r="CR28" s="420"/>
      <c r="CS28" s="420"/>
      <c r="CT28" s="420"/>
      <c r="CU28" s="420"/>
      <c r="CV28" s="420"/>
      <c r="CW28" s="420"/>
      <c r="CX28" s="420"/>
      <c r="CY28" s="420"/>
      <c r="CZ28" s="420"/>
      <c r="DA28" s="420"/>
      <c r="DB28" s="420"/>
      <c r="DC28" s="420"/>
      <c r="DD28" s="420"/>
      <c r="DE28" s="420"/>
      <c r="DF28" s="420"/>
      <c r="DG28" s="420"/>
      <c r="DH28" s="420"/>
      <c r="DI28" s="420"/>
      <c r="DJ28" s="420"/>
      <c r="DK28" s="420"/>
      <c r="DL28" s="420"/>
      <c r="DM28" s="420"/>
      <c r="DN28" s="420"/>
      <c r="DO28" s="420"/>
      <c r="DP28" s="420"/>
      <c r="DQ28" s="420"/>
      <c r="DR28" s="420"/>
      <c r="DS28" s="420"/>
      <c r="DT28" s="420"/>
      <c r="DU28" s="420"/>
      <c r="DV28" s="420"/>
      <c r="DW28" s="420"/>
      <c r="DX28" s="420"/>
      <c r="DY28" s="420"/>
      <c r="DZ28" s="420"/>
      <c r="EA28" s="420"/>
      <c r="EB28" s="420"/>
      <c r="EC28" s="420"/>
      <c r="ED28" s="420"/>
      <c r="EE28" s="420"/>
    </row>
    <row r="29" spans="5:166" ht="22.5" customHeight="1">
      <c r="E29" s="367">
        <v>142</v>
      </c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>
        <v>37</v>
      </c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>
        <v>32</v>
      </c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>
        <v>22</v>
      </c>
      <c r="AT29" s="367"/>
      <c r="AU29" s="367"/>
      <c r="AV29" s="367"/>
      <c r="AW29" s="367"/>
      <c r="AX29" s="367"/>
      <c r="AY29" s="367"/>
      <c r="AZ29" s="367"/>
      <c r="BA29" s="367"/>
      <c r="BB29" s="367"/>
      <c r="BC29" s="367"/>
      <c r="BD29" s="367"/>
      <c r="BE29" s="367"/>
      <c r="BF29" s="418">
        <v>28</v>
      </c>
      <c r="BG29" s="418"/>
      <c r="BH29" s="418"/>
      <c r="BI29" s="418"/>
      <c r="BJ29" s="418"/>
      <c r="BK29" s="418"/>
      <c r="BL29" s="418"/>
      <c r="BM29" s="418"/>
      <c r="BN29" s="418"/>
      <c r="BO29" s="418"/>
      <c r="BP29" s="418"/>
      <c r="BQ29" s="418"/>
      <c r="BR29" s="418"/>
      <c r="BS29" s="418">
        <v>12</v>
      </c>
      <c r="BT29" s="418"/>
      <c r="BU29" s="418"/>
      <c r="BV29" s="418"/>
      <c r="BW29" s="418"/>
      <c r="BX29" s="418"/>
      <c r="BY29" s="418"/>
      <c r="BZ29" s="418"/>
      <c r="CA29" s="418"/>
      <c r="CB29" s="418"/>
      <c r="CC29" s="418"/>
      <c r="CD29" s="418"/>
      <c r="CE29" s="418"/>
      <c r="CF29" s="418">
        <v>10</v>
      </c>
      <c r="CG29" s="418"/>
      <c r="CH29" s="418"/>
      <c r="CI29" s="418"/>
      <c r="CJ29" s="418"/>
      <c r="CK29" s="418"/>
      <c r="CL29" s="418"/>
      <c r="CM29" s="418"/>
      <c r="CN29" s="418"/>
      <c r="CO29" s="418"/>
      <c r="CP29" s="418"/>
      <c r="CQ29" s="418"/>
      <c r="CR29" s="418"/>
      <c r="CS29" s="418">
        <v>1</v>
      </c>
      <c r="CT29" s="418"/>
      <c r="CU29" s="418"/>
      <c r="CV29" s="418"/>
      <c r="CW29" s="418"/>
      <c r="CX29" s="418"/>
      <c r="CY29" s="418"/>
      <c r="CZ29" s="418"/>
      <c r="DA29" s="418"/>
      <c r="DB29" s="418"/>
      <c r="DC29" s="418"/>
      <c r="DD29" s="418"/>
      <c r="DE29" s="418"/>
      <c r="DF29" s="367" t="s">
        <v>103</v>
      </c>
      <c r="DG29" s="367"/>
      <c r="DH29" s="367"/>
      <c r="DI29" s="367"/>
      <c r="DJ29" s="367"/>
      <c r="DK29" s="367"/>
      <c r="DL29" s="367"/>
      <c r="DM29" s="367"/>
      <c r="DN29" s="367"/>
      <c r="DO29" s="367"/>
      <c r="DP29" s="367"/>
      <c r="DQ29" s="367"/>
      <c r="DR29" s="367"/>
      <c r="DS29" s="367" t="s">
        <v>103</v>
      </c>
      <c r="DT29" s="367"/>
      <c r="DU29" s="367"/>
      <c r="DV29" s="367"/>
      <c r="DW29" s="367"/>
      <c r="DX29" s="367"/>
      <c r="DY29" s="367"/>
      <c r="DZ29" s="367"/>
      <c r="EA29" s="367"/>
      <c r="EB29" s="367"/>
      <c r="EC29" s="367"/>
      <c r="ED29" s="367"/>
      <c r="EE29" s="367"/>
      <c r="FJ29" s="86"/>
    </row>
    <row r="30" spans="5:135" ht="15" customHeight="1"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8"/>
      <c r="CS30" s="248"/>
      <c r="CT30" s="248"/>
      <c r="CU30" s="248"/>
      <c r="CV30" s="248"/>
      <c r="CW30" s="248"/>
      <c r="CX30" s="248"/>
      <c r="CY30" s="248"/>
      <c r="CZ30" s="248"/>
      <c r="DA30" s="248"/>
      <c r="DB30" s="247"/>
      <c r="DC30" s="247"/>
      <c r="DD30" s="247"/>
      <c r="DE30" s="247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DW30" s="247"/>
      <c r="DX30" s="247"/>
      <c r="DY30" s="247"/>
      <c r="DZ30" s="247"/>
      <c r="EA30" s="247"/>
      <c r="EB30" s="247"/>
      <c r="EC30" s="247"/>
      <c r="ED30" s="247"/>
      <c r="EE30" s="247"/>
    </row>
    <row r="31" spans="5:135" ht="15" customHeight="1"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/>
      <c r="CR31" s="248"/>
      <c r="CS31" s="248"/>
      <c r="CT31" s="248"/>
      <c r="CU31" s="248"/>
      <c r="CV31" s="248"/>
      <c r="CW31" s="248"/>
      <c r="CX31" s="248"/>
      <c r="CY31" s="248"/>
      <c r="CZ31" s="248"/>
      <c r="DA31" s="248"/>
      <c r="DB31" s="247"/>
      <c r="DC31" s="247"/>
      <c r="DD31" s="247"/>
      <c r="DE31" s="247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/>
      <c r="DX31" s="247"/>
      <c r="DY31" s="247"/>
      <c r="DZ31" s="247"/>
      <c r="EA31" s="247"/>
      <c r="EB31" s="247"/>
      <c r="EC31" s="247"/>
      <c r="ED31" s="247"/>
      <c r="EE31" s="247"/>
    </row>
    <row r="32" spans="1:135" ht="22.5" customHeight="1">
      <c r="A32" s="80" t="s">
        <v>155</v>
      </c>
      <c r="E32" s="92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7"/>
      <c r="DC32" s="247"/>
      <c r="DD32" s="247"/>
      <c r="DE32" s="247"/>
      <c r="DF32" s="247"/>
      <c r="DG32" s="247"/>
      <c r="DH32" s="247"/>
      <c r="DI32" s="247"/>
      <c r="DJ32" s="247"/>
      <c r="DK32" s="247"/>
      <c r="DL32" s="247"/>
      <c r="DM32" s="247"/>
      <c r="DN32" s="247"/>
      <c r="DO32" s="247"/>
      <c r="DP32" s="247"/>
      <c r="DQ32" s="247"/>
      <c r="DR32" s="247"/>
      <c r="DS32" s="247"/>
      <c r="DT32" s="247"/>
      <c r="DU32" s="247"/>
      <c r="DV32" s="247"/>
      <c r="DW32" s="247"/>
      <c r="DX32" s="247"/>
      <c r="DY32" s="247"/>
      <c r="DZ32" s="247"/>
      <c r="EA32" s="247"/>
      <c r="EB32" s="247"/>
      <c r="EC32" s="247"/>
      <c r="ED32" s="247"/>
      <c r="EE32" s="247"/>
    </row>
    <row r="33" spans="5:135" ht="15" customHeight="1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76" t="s">
        <v>318</v>
      </c>
    </row>
    <row r="34" spans="5:135" ht="30" customHeight="1">
      <c r="E34" s="375" t="s">
        <v>236</v>
      </c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418" t="s">
        <v>62</v>
      </c>
      <c r="AA34" s="418"/>
      <c r="AB34" s="418"/>
      <c r="AC34" s="418"/>
      <c r="AD34" s="418"/>
      <c r="AE34" s="418"/>
      <c r="AF34" s="418"/>
      <c r="AG34" s="418"/>
      <c r="AH34" s="418"/>
      <c r="AI34" s="418"/>
      <c r="AJ34" s="421" t="s">
        <v>314</v>
      </c>
      <c r="AK34" s="421"/>
      <c r="AL34" s="421"/>
      <c r="AM34" s="421"/>
      <c r="AN34" s="421"/>
      <c r="AO34" s="421"/>
      <c r="AP34" s="421"/>
      <c r="AQ34" s="421"/>
      <c r="AR34" s="421"/>
      <c r="AS34" s="421"/>
      <c r="AT34" s="421" t="s">
        <v>228</v>
      </c>
      <c r="AU34" s="421"/>
      <c r="AV34" s="421"/>
      <c r="AW34" s="421"/>
      <c r="AX34" s="421"/>
      <c r="AY34" s="421"/>
      <c r="AZ34" s="421"/>
      <c r="BA34" s="421"/>
      <c r="BB34" s="421"/>
      <c r="BC34" s="421"/>
      <c r="BD34" s="423" t="s">
        <v>229</v>
      </c>
      <c r="BE34" s="424"/>
      <c r="BF34" s="424"/>
      <c r="BG34" s="424"/>
      <c r="BH34" s="424"/>
      <c r="BI34" s="424"/>
      <c r="BJ34" s="424"/>
      <c r="BK34" s="424"/>
      <c r="BL34" s="424"/>
      <c r="BM34" s="425"/>
      <c r="BN34" s="423" t="s">
        <v>230</v>
      </c>
      <c r="BO34" s="424"/>
      <c r="BP34" s="424"/>
      <c r="BQ34" s="424"/>
      <c r="BR34" s="424"/>
      <c r="BS34" s="424"/>
      <c r="BT34" s="424"/>
      <c r="BU34" s="424"/>
      <c r="BV34" s="424"/>
      <c r="BW34" s="425"/>
      <c r="BX34" s="423" t="s">
        <v>231</v>
      </c>
      <c r="BY34" s="424"/>
      <c r="BZ34" s="424"/>
      <c r="CA34" s="424"/>
      <c r="CB34" s="424"/>
      <c r="CC34" s="424"/>
      <c r="CD34" s="424"/>
      <c r="CE34" s="424"/>
      <c r="CF34" s="424"/>
      <c r="CG34" s="425"/>
      <c r="CH34" s="423" t="s">
        <v>232</v>
      </c>
      <c r="CI34" s="424"/>
      <c r="CJ34" s="424"/>
      <c r="CK34" s="424"/>
      <c r="CL34" s="424"/>
      <c r="CM34" s="424"/>
      <c r="CN34" s="424"/>
      <c r="CO34" s="424"/>
      <c r="CP34" s="424"/>
      <c r="CQ34" s="425"/>
      <c r="CR34" s="421" t="s">
        <v>233</v>
      </c>
      <c r="CS34" s="421"/>
      <c r="CT34" s="421"/>
      <c r="CU34" s="421"/>
      <c r="CV34" s="421"/>
      <c r="CW34" s="421"/>
      <c r="CX34" s="421"/>
      <c r="CY34" s="421"/>
      <c r="CZ34" s="421"/>
      <c r="DA34" s="421"/>
      <c r="DB34" s="421" t="s">
        <v>234</v>
      </c>
      <c r="DC34" s="421"/>
      <c r="DD34" s="421"/>
      <c r="DE34" s="421"/>
      <c r="DF34" s="421"/>
      <c r="DG34" s="421"/>
      <c r="DH34" s="421"/>
      <c r="DI34" s="421"/>
      <c r="DJ34" s="421"/>
      <c r="DK34" s="421"/>
      <c r="DL34" s="421" t="s">
        <v>235</v>
      </c>
      <c r="DM34" s="421"/>
      <c r="DN34" s="421"/>
      <c r="DO34" s="421"/>
      <c r="DP34" s="421"/>
      <c r="DQ34" s="421"/>
      <c r="DR34" s="421"/>
      <c r="DS34" s="421"/>
      <c r="DT34" s="421"/>
      <c r="DU34" s="421"/>
      <c r="DV34" s="418" t="s">
        <v>156</v>
      </c>
      <c r="DW34" s="418"/>
      <c r="DX34" s="418"/>
      <c r="DY34" s="418"/>
      <c r="DZ34" s="418"/>
      <c r="EA34" s="418"/>
      <c r="EB34" s="418"/>
      <c r="EC34" s="418"/>
      <c r="ED34" s="418"/>
      <c r="EE34" s="418"/>
    </row>
    <row r="35" spans="5:135" ht="22.5" customHeight="1">
      <c r="E35" s="375">
        <v>142</v>
      </c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422" t="s">
        <v>103</v>
      </c>
      <c r="AA35" s="422"/>
      <c r="AB35" s="422"/>
      <c r="AC35" s="422"/>
      <c r="AD35" s="422"/>
      <c r="AE35" s="422"/>
      <c r="AF35" s="422"/>
      <c r="AG35" s="422"/>
      <c r="AH35" s="422"/>
      <c r="AI35" s="422"/>
      <c r="AJ35" s="422" t="s">
        <v>103</v>
      </c>
      <c r="AK35" s="422"/>
      <c r="AL35" s="422"/>
      <c r="AM35" s="422"/>
      <c r="AN35" s="422"/>
      <c r="AO35" s="422"/>
      <c r="AP35" s="422"/>
      <c r="AQ35" s="422"/>
      <c r="AR35" s="422"/>
      <c r="AS35" s="422"/>
      <c r="AT35" s="422">
        <v>3</v>
      </c>
      <c r="AU35" s="422"/>
      <c r="AV35" s="422"/>
      <c r="AW35" s="422"/>
      <c r="AX35" s="422"/>
      <c r="AY35" s="422"/>
      <c r="AZ35" s="422"/>
      <c r="BA35" s="422"/>
      <c r="BB35" s="422"/>
      <c r="BC35" s="422"/>
      <c r="BD35" s="375">
        <v>10</v>
      </c>
      <c r="BE35" s="376"/>
      <c r="BF35" s="376"/>
      <c r="BG35" s="376"/>
      <c r="BH35" s="376"/>
      <c r="BI35" s="376"/>
      <c r="BJ35" s="376"/>
      <c r="BK35" s="376"/>
      <c r="BL35" s="376"/>
      <c r="BM35" s="381"/>
      <c r="BN35" s="375">
        <v>8</v>
      </c>
      <c r="BO35" s="376"/>
      <c r="BP35" s="376"/>
      <c r="BQ35" s="376"/>
      <c r="BR35" s="376"/>
      <c r="BS35" s="376"/>
      <c r="BT35" s="376"/>
      <c r="BU35" s="376"/>
      <c r="BV35" s="376"/>
      <c r="BW35" s="381"/>
      <c r="BX35" s="375">
        <v>19</v>
      </c>
      <c r="BY35" s="376"/>
      <c r="BZ35" s="376"/>
      <c r="CA35" s="376"/>
      <c r="CB35" s="376"/>
      <c r="CC35" s="376"/>
      <c r="CD35" s="376"/>
      <c r="CE35" s="376"/>
      <c r="CF35" s="376"/>
      <c r="CG35" s="381"/>
      <c r="CH35" s="375">
        <v>27</v>
      </c>
      <c r="CI35" s="376"/>
      <c r="CJ35" s="376"/>
      <c r="CK35" s="376"/>
      <c r="CL35" s="376"/>
      <c r="CM35" s="376"/>
      <c r="CN35" s="376"/>
      <c r="CO35" s="376"/>
      <c r="CP35" s="376"/>
      <c r="CQ35" s="381"/>
      <c r="CR35" s="367">
        <v>16</v>
      </c>
      <c r="CS35" s="367"/>
      <c r="CT35" s="367"/>
      <c r="CU35" s="367"/>
      <c r="CV35" s="367"/>
      <c r="CW35" s="367"/>
      <c r="CX35" s="367"/>
      <c r="CY35" s="367"/>
      <c r="CZ35" s="367"/>
      <c r="DA35" s="367"/>
      <c r="DB35" s="367">
        <v>18</v>
      </c>
      <c r="DC35" s="367"/>
      <c r="DD35" s="367"/>
      <c r="DE35" s="367"/>
      <c r="DF35" s="367"/>
      <c r="DG35" s="367"/>
      <c r="DH35" s="367"/>
      <c r="DI35" s="367"/>
      <c r="DJ35" s="367"/>
      <c r="DK35" s="367"/>
      <c r="DL35" s="367">
        <v>19</v>
      </c>
      <c r="DM35" s="367"/>
      <c r="DN35" s="367"/>
      <c r="DO35" s="367"/>
      <c r="DP35" s="367"/>
      <c r="DQ35" s="367"/>
      <c r="DR35" s="367"/>
      <c r="DS35" s="367"/>
      <c r="DT35" s="367"/>
      <c r="DU35" s="367"/>
      <c r="DV35" s="367">
        <v>22</v>
      </c>
      <c r="DW35" s="367"/>
      <c r="DX35" s="367"/>
      <c r="DY35" s="367"/>
      <c r="DZ35" s="367"/>
      <c r="EA35" s="367"/>
      <c r="EB35" s="367"/>
      <c r="EC35" s="367"/>
      <c r="ED35" s="367"/>
      <c r="EE35" s="367"/>
    </row>
    <row r="36" spans="5:135" ht="15" customHeight="1"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</row>
    <row r="38" spans="1:87" ht="22.5" customHeight="1">
      <c r="A38" s="80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</row>
    <row r="39" spans="5:135" ht="10.5" customHeight="1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76"/>
    </row>
    <row r="40" spans="5:135" ht="40.5" customHeight="1"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245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5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5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45"/>
      <c r="CE40" s="249"/>
      <c r="CF40" s="249"/>
      <c r="CG40" s="249"/>
      <c r="CH40" s="249"/>
      <c r="CI40" s="249"/>
      <c r="CJ40" s="249"/>
      <c r="CK40" s="249"/>
      <c r="CL40" s="249"/>
      <c r="CM40" s="249"/>
      <c r="CN40" s="249"/>
      <c r="CO40" s="249"/>
      <c r="CP40" s="249"/>
      <c r="CQ40" s="249"/>
      <c r="CR40" s="249"/>
      <c r="CS40" s="249"/>
      <c r="CT40" s="249"/>
      <c r="CU40" s="249"/>
      <c r="CV40" s="245"/>
      <c r="CW40" s="249"/>
      <c r="CX40" s="249"/>
      <c r="CY40" s="249"/>
      <c r="CZ40" s="249"/>
      <c r="DA40" s="249"/>
      <c r="DB40" s="249"/>
      <c r="DC40" s="249"/>
      <c r="DD40" s="249"/>
      <c r="DE40" s="249"/>
      <c r="DF40" s="249"/>
      <c r="DG40" s="249"/>
      <c r="DH40" s="249"/>
      <c r="DI40" s="249"/>
      <c r="DJ40" s="249"/>
      <c r="DK40" s="249"/>
      <c r="DL40" s="249"/>
      <c r="DM40" s="249"/>
      <c r="DN40" s="245"/>
      <c r="DO40" s="249"/>
      <c r="DP40" s="249"/>
      <c r="DQ40" s="249"/>
      <c r="DR40" s="249"/>
      <c r="DS40" s="249"/>
      <c r="DT40" s="249"/>
      <c r="DU40" s="249"/>
      <c r="DV40" s="249"/>
      <c r="DW40" s="249"/>
      <c r="DX40" s="249"/>
      <c r="DY40" s="249"/>
      <c r="DZ40" s="249"/>
      <c r="EA40" s="249"/>
      <c r="EB40" s="249"/>
      <c r="EC40" s="249"/>
      <c r="ED40" s="249"/>
      <c r="EE40" s="249"/>
    </row>
    <row r="41" spans="5:135" ht="36" customHeight="1"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245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5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5"/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49"/>
      <c r="BX41" s="249"/>
      <c r="BY41" s="249"/>
      <c r="BZ41" s="249"/>
      <c r="CA41" s="249"/>
      <c r="CB41" s="249"/>
      <c r="CC41" s="249"/>
      <c r="CD41" s="245"/>
      <c r="CE41" s="249"/>
      <c r="CF41" s="249"/>
      <c r="CG41" s="249"/>
      <c r="CH41" s="249"/>
      <c r="CI41" s="249"/>
      <c r="CJ41" s="249"/>
      <c r="CK41" s="249"/>
      <c r="CL41" s="249"/>
      <c r="CM41" s="249"/>
      <c r="CN41" s="249"/>
      <c r="CO41" s="249"/>
      <c r="CP41" s="249"/>
      <c r="CQ41" s="249"/>
      <c r="CR41" s="249"/>
      <c r="CS41" s="249"/>
      <c r="CT41" s="249"/>
      <c r="CU41" s="249"/>
      <c r="CV41" s="245"/>
      <c r="CW41" s="249"/>
      <c r="CX41" s="249"/>
      <c r="CY41" s="249"/>
      <c r="CZ41" s="249"/>
      <c r="DA41" s="249"/>
      <c r="DB41" s="249"/>
      <c r="DC41" s="249"/>
      <c r="DD41" s="249"/>
      <c r="DE41" s="249"/>
      <c r="DF41" s="249"/>
      <c r="DG41" s="249"/>
      <c r="DH41" s="249"/>
      <c r="DI41" s="249"/>
      <c r="DJ41" s="249"/>
      <c r="DK41" s="249"/>
      <c r="DL41" s="249"/>
      <c r="DM41" s="249"/>
      <c r="DN41" s="245"/>
      <c r="DO41" s="249"/>
      <c r="DP41" s="249"/>
      <c r="DQ41" s="249"/>
      <c r="DR41" s="249"/>
      <c r="DS41" s="249"/>
      <c r="DT41" s="249"/>
      <c r="DU41" s="249"/>
      <c r="DV41" s="249"/>
      <c r="DW41" s="249"/>
      <c r="DX41" s="249"/>
      <c r="DY41" s="249"/>
      <c r="DZ41" s="249"/>
      <c r="EA41" s="249"/>
      <c r="EB41" s="249"/>
      <c r="EC41" s="249"/>
      <c r="ED41" s="249"/>
      <c r="EE41" s="249"/>
    </row>
    <row r="42" ht="13.5" customHeight="1"/>
  </sheetData>
  <sheetProtection/>
  <mergeCells count="149">
    <mergeCell ref="E16:L16"/>
    <mergeCell ref="M16:Q16"/>
    <mergeCell ref="R16:U16"/>
    <mergeCell ref="V16:AI16"/>
    <mergeCell ref="AJ16:AW16"/>
    <mergeCell ref="AX16:DP16"/>
    <mergeCell ref="M15:Q15"/>
    <mergeCell ref="R15:U15"/>
    <mergeCell ref="V15:AI15"/>
    <mergeCell ref="AJ15:AW15"/>
    <mergeCell ref="AX15:DP15"/>
    <mergeCell ref="DQ16:EE16"/>
    <mergeCell ref="DQ7:EE7"/>
    <mergeCell ref="DQ8:EE8"/>
    <mergeCell ref="DQ9:EE9"/>
    <mergeCell ref="E12:L12"/>
    <mergeCell ref="M12:Q12"/>
    <mergeCell ref="R12:U12"/>
    <mergeCell ref="E11:U11"/>
    <mergeCell ref="DB9:DP9"/>
    <mergeCell ref="DB7:DP7"/>
    <mergeCell ref="DB8:DP8"/>
    <mergeCell ref="BZ7:CM7"/>
    <mergeCell ref="AX3:DP3"/>
    <mergeCell ref="DQ3:EE4"/>
    <mergeCell ref="DQ5:EE5"/>
    <mergeCell ref="DQ6:EE6"/>
    <mergeCell ref="DB4:DP4"/>
    <mergeCell ref="DB5:DP5"/>
    <mergeCell ref="DB6:DP6"/>
    <mergeCell ref="BZ5:CM5"/>
    <mergeCell ref="AX4:BK4"/>
    <mergeCell ref="BL8:BY8"/>
    <mergeCell ref="BZ9:CM9"/>
    <mergeCell ref="CN4:DA4"/>
    <mergeCell ref="CN5:DA5"/>
    <mergeCell ref="CN6:DA6"/>
    <mergeCell ref="CN7:DA7"/>
    <mergeCell ref="CN8:DA8"/>
    <mergeCell ref="CN9:DA9"/>
    <mergeCell ref="BZ4:CM4"/>
    <mergeCell ref="BZ6:CM6"/>
    <mergeCell ref="AJ3:AW4"/>
    <mergeCell ref="AJ5:AW5"/>
    <mergeCell ref="AJ6:AW6"/>
    <mergeCell ref="AJ7:AW7"/>
    <mergeCell ref="AJ8:AW8"/>
    <mergeCell ref="BZ8:CM8"/>
    <mergeCell ref="BL4:BY4"/>
    <mergeCell ref="BL5:BY5"/>
    <mergeCell ref="BL6:BY6"/>
    <mergeCell ref="BL7:BY7"/>
    <mergeCell ref="AX6:BK6"/>
    <mergeCell ref="AX7:BK7"/>
    <mergeCell ref="AX8:BK8"/>
    <mergeCell ref="AX5:BK5"/>
    <mergeCell ref="R8:U8"/>
    <mergeCell ref="M5:Q5"/>
    <mergeCell ref="R5:U5"/>
    <mergeCell ref="M6:Q6"/>
    <mergeCell ref="V3:AI4"/>
    <mergeCell ref="V5:AI5"/>
    <mergeCell ref="V6:AI6"/>
    <mergeCell ref="V7:AI7"/>
    <mergeCell ref="V8:AI8"/>
    <mergeCell ref="R6:U6"/>
    <mergeCell ref="E3:U4"/>
    <mergeCell ref="E8:L8"/>
    <mergeCell ref="E5:L5"/>
    <mergeCell ref="E6:L6"/>
    <mergeCell ref="E9:L9"/>
    <mergeCell ref="E13:L13"/>
    <mergeCell ref="R13:U13"/>
    <mergeCell ref="M7:Q7"/>
    <mergeCell ref="R7:U7"/>
    <mergeCell ref="M8:Q8"/>
    <mergeCell ref="M9:Q9"/>
    <mergeCell ref="R9:U9"/>
    <mergeCell ref="E7:L7"/>
    <mergeCell ref="DB34:DK34"/>
    <mergeCell ref="BN35:BW35"/>
    <mergeCell ref="CH35:CQ35"/>
    <mergeCell ref="CR35:DA35"/>
    <mergeCell ref="BX35:CG35"/>
    <mergeCell ref="CH34:CQ34"/>
    <mergeCell ref="CR34:DA34"/>
    <mergeCell ref="AT35:BC35"/>
    <mergeCell ref="BX34:CG34"/>
    <mergeCell ref="Z34:AI34"/>
    <mergeCell ref="AJ34:AS34"/>
    <mergeCell ref="BD34:BM34"/>
    <mergeCell ref="BN34:BW34"/>
    <mergeCell ref="AT34:BC34"/>
    <mergeCell ref="DL34:DU34"/>
    <mergeCell ref="E34:Y34"/>
    <mergeCell ref="E35:Y35"/>
    <mergeCell ref="DB35:DK35"/>
    <mergeCell ref="DL35:DU35"/>
    <mergeCell ref="DV34:EE34"/>
    <mergeCell ref="DV35:EE35"/>
    <mergeCell ref="Z35:AI35"/>
    <mergeCell ref="AJ35:AS35"/>
    <mergeCell ref="BD35:BM35"/>
    <mergeCell ref="E29:R29"/>
    <mergeCell ref="S29:AE29"/>
    <mergeCell ref="AF29:AR29"/>
    <mergeCell ref="AS29:BE29"/>
    <mergeCell ref="E14:L14"/>
    <mergeCell ref="M14:Q14"/>
    <mergeCell ref="R14:U14"/>
    <mergeCell ref="AF25:AR28"/>
    <mergeCell ref="E25:R28"/>
    <mergeCell ref="E15:L15"/>
    <mergeCell ref="CS29:DE29"/>
    <mergeCell ref="DS25:EE28"/>
    <mergeCell ref="AX14:DP14"/>
    <mergeCell ref="DF25:DR28"/>
    <mergeCell ref="CS25:DE28"/>
    <mergeCell ref="CF25:CR28"/>
    <mergeCell ref="BS25:CE28"/>
    <mergeCell ref="BF25:BR28"/>
    <mergeCell ref="AS25:BE28"/>
    <mergeCell ref="DQ15:EE15"/>
    <mergeCell ref="V12:AI12"/>
    <mergeCell ref="AJ12:AW12"/>
    <mergeCell ref="AX12:DP12"/>
    <mergeCell ref="V14:AI14"/>
    <mergeCell ref="AJ14:AW14"/>
    <mergeCell ref="S25:AE28"/>
    <mergeCell ref="AX11:DP11"/>
    <mergeCell ref="DQ11:EE11"/>
    <mergeCell ref="DQ13:EE13"/>
    <mergeCell ref="DQ14:EE14"/>
    <mergeCell ref="DQ12:EE12"/>
    <mergeCell ref="DF29:DR29"/>
    <mergeCell ref="DS29:EE29"/>
    <mergeCell ref="BF29:BR29"/>
    <mergeCell ref="BS29:CE29"/>
    <mergeCell ref="CF29:CR29"/>
    <mergeCell ref="V9:AI9"/>
    <mergeCell ref="AJ9:AW9"/>
    <mergeCell ref="AX9:BK9"/>
    <mergeCell ref="BL9:BY9"/>
    <mergeCell ref="M13:Q13"/>
    <mergeCell ref="V13:AI13"/>
    <mergeCell ref="AJ13:AW13"/>
    <mergeCell ref="AX13:DP13"/>
    <mergeCell ref="V11:AI11"/>
    <mergeCell ref="AJ11:AW11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4" r:id="rId1"/>
  <headerFooter alignWithMargins="0">
    <oddFooter>&amp;C&amp;"ＭＳ 明朝,標準"-&amp;A-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P41"/>
  <sheetViews>
    <sheetView view="pageBreakPreview" zoomScale="70" zoomScaleNormal="70" zoomScaleSheetLayoutView="70" workbookViewId="0" topLeftCell="A1">
      <selection activeCell="DP21" sqref="DP21"/>
    </sheetView>
  </sheetViews>
  <sheetFormatPr defaultColWidth="1.12109375" defaultRowHeight="15" customHeight="1"/>
  <cols>
    <col min="1" max="1" width="2.375" style="5" customWidth="1"/>
    <col min="2" max="9" width="1.25" style="5" customWidth="1"/>
    <col min="10" max="10" width="1.12109375" style="5" customWidth="1"/>
    <col min="11" max="42" width="1.25" style="5" customWidth="1"/>
    <col min="43" max="43" width="1.12109375" style="5" customWidth="1"/>
    <col min="44" max="94" width="1.25" style="5" customWidth="1"/>
    <col min="95" max="16384" width="1.12109375" style="5" customWidth="1"/>
  </cols>
  <sheetData>
    <row r="1" ht="22.5" customHeight="1">
      <c r="A1" s="75" t="s">
        <v>342</v>
      </c>
    </row>
    <row r="2" spans="2:67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J2" s="3"/>
      <c r="BO2" s="76" t="s">
        <v>178</v>
      </c>
    </row>
    <row r="3" spans="2:67" ht="22.5" customHeight="1">
      <c r="B3" s="300" t="s">
        <v>54</v>
      </c>
      <c r="C3" s="301"/>
      <c r="D3" s="301"/>
      <c r="E3" s="301"/>
      <c r="F3" s="301"/>
      <c r="G3" s="301"/>
      <c r="H3" s="301"/>
      <c r="I3" s="301"/>
      <c r="J3" s="301"/>
      <c r="K3" s="301"/>
      <c r="L3" s="300" t="s">
        <v>71</v>
      </c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443" t="s">
        <v>196</v>
      </c>
      <c r="AS3" s="444"/>
      <c r="AT3" s="444"/>
      <c r="AU3" s="444"/>
      <c r="AV3" s="444"/>
      <c r="AW3" s="444"/>
      <c r="AX3" s="444"/>
      <c r="AY3" s="444"/>
      <c r="AZ3" s="444"/>
      <c r="BA3" s="444"/>
      <c r="BB3" s="444"/>
      <c r="BC3" s="444"/>
      <c r="BD3" s="444"/>
      <c r="BE3" s="444"/>
      <c r="BF3" s="444"/>
      <c r="BG3" s="444"/>
      <c r="BH3" s="444"/>
      <c r="BI3" s="444"/>
      <c r="BJ3" s="444"/>
      <c r="BK3" s="444"/>
      <c r="BL3" s="444"/>
      <c r="BM3" s="444"/>
      <c r="BN3" s="444"/>
      <c r="BO3" s="445"/>
    </row>
    <row r="4" spans="2:67" ht="22.5" customHeight="1">
      <c r="B4" s="360"/>
      <c r="C4" s="354"/>
      <c r="D4" s="354"/>
      <c r="E4" s="354"/>
      <c r="F4" s="354"/>
      <c r="G4" s="354"/>
      <c r="H4" s="354"/>
      <c r="I4" s="354"/>
      <c r="J4" s="354"/>
      <c r="K4" s="354"/>
      <c r="L4" s="439" t="s">
        <v>63</v>
      </c>
      <c r="M4" s="440"/>
      <c r="N4" s="440"/>
      <c r="O4" s="440"/>
      <c r="P4" s="440"/>
      <c r="Q4" s="440"/>
      <c r="R4" s="440"/>
      <c r="S4" s="440"/>
      <c r="T4" s="440" t="s">
        <v>64</v>
      </c>
      <c r="U4" s="440"/>
      <c r="V4" s="440"/>
      <c r="W4" s="440"/>
      <c r="X4" s="440"/>
      <c r="Y4" s="440"/>
      <c r="Z4" s="440"/>
      <c r="AA4" s="440"/>
      <c r="AB4" s="440" t="s">
        <v>65</v>
      </c>
      <c r="AC4" s="440"/>
      <c r="AD4" s="440"/>
      <c r="AE4" s="440"/>
      <c r="AF4" s="440"/>
      <c r="AG4" s="440"/>
      <c r="AH4" s="440"/>
      <c r="AI4" s="440"/>
      <c r="AJ4" s="356" t="s">
        <v>66</v>
      </c>
      <c r="AK4" s="356"/>
      <c r="AL4" s="356"/>
      <c r="AM4" s="356"/>
      <c r="AN4" s="356"/>
      <c r="AO4" s="356"/>
      <c r="AP4" s="356"/>
      <c r="AQ4" s="357"/>
      <c r="AR4" s="439" t="s">
        <v>67</v>
      </c>
      <c r="AS4" s="440"/>
      <c r="AT4" s="440"/>
      <c r="AU4" s="440"/>
      <c r="AV4" s="440"/>
      <c r="AW4" s="440"/>
      <c r="AX4" s="440"/>
      <c r="AY4" s="440"/>
      <c r="AZ4" s="440" t="s">
        <v>70</v>
      </c>
      <c r="BA4" s="440"/>
      <c r="BB4" s="440"/>
      <c r="BC4" s="440"/>
      <c r="BD4" s="440"/>
      <c r="BE4" s="440"/>
      <c r="BF4" s="440"/>
      <c r="BG4" s="440"/>
      <c r="BH4" s="356" t="s">
        <v>66</v>
      </c>
      <c r="BI4" s="356"/>
      <c r="BJ4" s="356"/>
      <c r="BK4" s="356"/>
      <c r="BL4" s="356"/>
      <c r="BM4" s="356"/>
      <c r="BN4" s="356"/>
      <c r="BO4" s="357"/>
    </row>
    <row r="5" spans="2:67" ht="18.75" customHeight="1">
      <c r="B5" s="304"/>
      <c r="C5" s="305"/>
      <c r="D5" s="305"/>
      <c r="E5" s="305"/>
      <c r="F5" s="305"/>
      <c r="G5" s="305"/>
      <c r="H5" s="305"/>
      <c r="I5" s="305"/>
      <c r="J5" s="305"/>
      <c r="K5" s="305"/>
      <c r="L5" s="441" t="s">
        <v>177</v>
      </c>
      <c r="M5" s="442"/>
      <c r="N5" s="442"/>
      <c r="O5" s="442"/>
      <c r="P5" s="442"/>
      <c r="Q5" s="442"/>
      <c r="R5" s="442"/>
      <c r="S5" s="442"/>
      <c r="T5" s="442" t="s">
        <v>68</v>
      </c>
      <c r="U5" s="442"/>
      <c r="V5" s="442"/>
      <c r="W5" s="442"/>
      <c r="X5" s="442"/>
      <c r="Y5" s="442"/>
      <c r="Z5" s="442"/>
      <c r="AA5" s="442"/>
      <c r="AB5" s="442" t="s">
        <v>137</v>
      </c>
      <c r="AC5" s="442"/>
      <c r="AD5" s="442"/>
      <c r="AE5" s="442"/>
      <c r="AF5" s="442"/>
      <c r="AG5" s="442"/>
      <c r="AH5" s="442"/>
      <c r="AI5" s="442"/>
      <c r="AJ5" s="442" t="s">
        <v>69</v>
      </c>
      <c r="AK5" s="442"/>
      <c r="AL5" s="442"/>
      <c r="AM5" s="442"/>
      <c r="AN5" s="442"/>
      <c r="AO5" s="442"/>
      <c r="AP5" s="442"/>
      <c r="AQ5" s="446"/>
      <c r="AR5" s="441" t="s">
        <v>137</v>
      </c>
      <c r="AS5" s="442"/>
      <c r="AT5" s="442"/>
      <c r="AU5" s="442"/>
      <c r="AV5" s="442"/>
      <c r="AW5" s="442"/>
      <c r="AX5" s="442"/>
      <c r="AY5" s="442"/>
      <c r="AZ5" s="442" t="s">
        <v>137</v>
      </c>
      <c r="BA5" s="442"/>
      <c r="BB5" s="442"/>
      <c r="BC5" s="442"/>
      <c r="BD5" s="442"/>
      <c r="BE5" s="442"/>
      <c r="BF5" s="442"/>
      <c r="BG5" s="442"/>
      <c r="BH5" s="442" t="s">
        <v>142</v>
      </c>
      <c r="BI5" s="442"/>
      <c r="BJ5" s="442"/>
      <c r="BK5" s="442"/>
      <c r="BL5" s="442"/>
      <c r="BM5" s="442"/>
      <c r="BN5" s="442"/>
      <c r="BO5" s="446"/>
    </row>
    <row r="6" spans="2:67" ht="18.75" customHeight="1">
      <c r="B6" s="304" t="s">
        <v>47</v>
      </c>
      <c r="C6" s="305"/>
      <c r="D6" s="305"/>
      <c r="E6" s="305"/>
      <c r="F6" s="366" t="s">
        <v>301</v>
      </c>
      <c r="G6" s="366"/>
      <c r="H6" s="366"/>
      <c r="I6" s="305" t="s">
        <v>45</v>
      </c>
      <c r="J6" s="305"/>
      <c r="K6" s="325"/>
      <c r="L6" s="438">
        <v>24</v>
      </c>
      <c r="M6" s="436"/>
      <c r="N6" s="436"/>
      <c r="O6" s="436"/>
      <c r="P6" s="436"/>
      <c r="Q6" s="436"/>
      <c r="R6" s="436"/>
      <c r="S6" s="436"/>
      <c r="T6" s="436">
        <v>3</v>
      </c>
      <c r="U6" s="436"/>
      <c r="V6" s="436"/>
      <c r="W6" s="436"/>
      <c r="X6" s="436"/>
      <c r="Y6" s="436"/>
      <c r="Z6" s="436"/>
      <c r="AA6" s="436"/>
      <c r="AB6" s="453" t="s">
        <v>167</v>
      </c>
      <c r="AC6" s="305"/>
      <c r="AD6" s="305"/>
      <c r="AE6" s="305"/>
      <c r="AF6" s="305"/>
      <c r="AG6" s="305"/>
      <c r="AH6" s="305"/>
      <c r="AI6" s="454"/>
      <c r="AJ6" s="436">
        <v>2</v>
      </c>
      <c r="AK6" s="436"/>
      <c r="AL6" s="436"/>
      <c r="AM6" s="436"/>
      <c r="AN6" s="436"/>
      <c r="AO6" s="436"/>
      <c r="AP6" s="436"/>
      <c r="AQ6" s="437"/>
      <c r="AR6" s="438" t="s">
        <v>167</v>
      </c>
      <c r="AS6" s="436"/>
      <c r="AT6" s="436"/>
      <c r="AU6" s="436"/>
      <c r="AV6" s="436"/>
      <c r="AW6" s="436"/>
      <c r="AX6" s="436"/>
      <c r="AY6" s="436"/>
      <c r="AZ6" s="436" t="s">
        <v>167</v>
      </c>
      <c r="BA6" s="436"/>
      <c r="BB6" s="436"/>
      <c r="BC6" s="436"/>
      <c r="BD6" s="436"/>
      <c r="BE6" s="436"/>
      <c r="BF6" s="436"/>
      <c r="BG6" s="436"/>
      <c r="BH6" s="436" t="s">
        <v>167</v>
      </c>
      <c r="BI6" s="436"/>
      <c r="BJ6" s="436"/>
      <c r="BK6" s="436"/>
      <c r="BL6" s="436"/>
      <c r="BM6" s="436"/>
      <c r="BN6" s="436"/>
      <c r="BO6" s="437"/>
    </row>
    <row r="7" spans="2:67" ht="18.75" customHeight="1">
      <c r="B7" s="304"/>
      <c r="C7" s="305"/>
      <c r="D7" s="305"/>
      <c r="E7" s="305"/>
      <c r="F7" s="366" t="s">
        <v>302</v>
      </c>
      <c r="G7" s="366"/>
      <c r="H7" s="366"/>
      <c r="I7" s="305"/>
      <c r="J7" s="305"/>
      <c r="K7" s="325"/>
      <c r="L7" s="438">
        <v>22</v>
      </c>
      <c r="M7" s="436"/>
      <c r="N7" s="436"/>
      <c r="O7" s="436"/>
      <c r="P7" s="436"/>
      <c r="Q7" s="436"/>
      <c r="R7" s="436"/>
      <c r="S7" s="436"/>
      <c r="T7" s="436">
        <v>3</v>
      </c>
      <c r="U7" s="436"/>
      <c r="V7" s="436"/>
      <c r="W7" s="436"/>
      <c r="X7" s="436"/>
      <c r="Y7" s="436"/>
      <c r="Z7" s="436"/>
      <c r="AA7" s="436"/>
      <c r="AB7" s="453" t="s">
        <v>167</v>
      </c>
      <c r="AC7" s="305"/>
      <c r="AD7" s="305"/>
      <c r="AE7" s="305"/>
      <c r="AF7" s="305"/>
      <c r="AG7" s="305"/>
      <c r="AH7" s="305"/>
      <c r="AI7" s="454"/>
      <c r="AJ7" s="436">
        <v>2</v>
      </c>
      <c r="AK7" s="436"/>
      <c r="AL7" s="436"/>
      <c r="AM7" s="436"/>
      <c r="AN7" s="436"/>
      <c r="AO7" s="436"/>
      <c r="AP7" s="436"/>
      <c r="AQ7" s="437"/>
      <c r="AR7" s="438" t="s">
        <v>167</v>
      </c>
      <c r="AS7" s="436"/>
      <c r="AT7" s="436"/>
      <c r="AU7" s="436"/>
      <c r="AV7" s="436"/>
      <c r="AW7" s="436"/>
      <c r="AX7" s="436"/>
      <c r="AY7" s="436"/>
      <c r="AZ7" s="436" t="s">
        <v>167</v>
      </c>
      <c r="BA7" s="436"/>
      <c r="BB7" s="436"/>
      <c r="BC7" s="436"/>
      <c r="BD7" s="436"/>
      <c r="BE7" s="436"/>
      <c r="BF7" s="436"/>
      <c r="BG7" s="436"/>
      <c r="BH7" s="436" t="s">
        <v>167</v>
      </c>
      <c r="BI7" s="436"/>
      <c r="BJ7" s="436"/>
      <c r="BK7" s="436"/>
      <c r="BL7" s="436"/>
      <c r="BM7" s="436"/>
      <c r="BN7" s="436"/>
      <c r="BO7" s="437"/>
    </row>
    <row r="8" spans="2:67" ht="18.75" customHeight="1">
      <c r="B8" s="304"/>
      <c r="C8" s="305"/>
      <c r="D8" s="305"/>
      <c r="E8" s="305"/>
      <c r="F8" s="366" t="s">
        <v>303</v>
      </c>
      <c r="G8" s="366"/>
      <c r="H8" s="366"/>
      <c r="I8" s="305"/>
      <c r="J8" s="305"/>
      <c r="K8" s="325"/>
      <c r="L8" s="438">
        <v>21</v>
      </c>
      <c r="M8" s="436"/>
      <c r="N8" s="436"/>
      <c r="O8" s="436"/>
      <c r="P8" s="436"/>
      <c r="Q8" s="436"/>
      <c r="R8" s="436"/>
      <c r="S8" s="436"/>
      <c r="T8" s="436">
        <v>1</v>
      </c>
      <c r="U8" s="436"/>
      <c r="V8" s="436"/>
      <c r="W8" s="436"/>
      <c r="X8" s="436"/>
      <c r="Y8" s="436"/>
      <c r="Z8" s="436"/>
      <c r="AA8" s="436"/>
      <c r="AB8" s="453" t="s">
        <v>167</v>
      </c>
      <c r="AC8" s="305"/>
      <c r="AD8" s="305"/>
      <c r="AE8" s="305"/>
      <c r="AF8" s="305"/>
      <c r="AG8" s="305"/>
      <c r="AH8" s="305"/>
      <c r="AI8" s="454"/>
      <c r="AJ8" s="436">
        <v>2</v>
      </c>
      <c r="AK8" s="436"/>
      <c r="AL8" s="436"/>
      <c r="AM8" s="436"/>
      <c r="AN8" s="436"/>
      <c r="AO8" s="436"/>
      <c r="AP8" s="436"/>
      <c r="AQ8" s="437"/>
      <c r="AR8" s="438" t="s">
        <v>167</v>
      </c>
      <c r="AS8" s="436"/>
      <c r="AT8" s="436"/>
      <c r="AU8" s="436"/>
      <c r="AV8" s="436"/>
      <c r="AW8" s="436"/>
      <c r="AX8" s="436"/>
      <c r="AY8" s="436"/>
      <c r="AZ8" s="436" t="s">
        <v>167</v>
      </c>
      <c r="BA8" s="436"/>
      <c r="BB8" s="436"/>
      <c r="BC8" s="436"/>
      <c r="BD8" s="436"/>
      <c r="BE8" s="436"/>
      <c r="BF8" s="436"/>
      <c r="BG8" s="436"/>
      <c r="BH8" s="436" t="s">
        <v>167</v>
      </c>
      <c r="BI8" s="436"/>
      <c r="BJ8" s="436"/>
      <c r="BK8" s="436"/>
      <c r="BL8" s="436"/>
      <c r="BM8" s="436"/>
      <c r="BN8" s="436"/>
      <c r="BO8" s="437"/>
    </row>
    <row r="9" spans="2:67" ht="18.75" customHeight="1">
      <c r="B9" s="304"/>
      <c r="C9" s="305"/>
      <c r="D9" s="305"/>
      <c r="E9" s="305"/>
      <c r="F9" s="366" t="s">
        <v>304</v>
      </c>
      <c r="G9" s="366"/>
      <c r="H9" s="366"/>
      <c r="I9" s="305"/>
      <c r="J9" s="305"/>
      <c r="K9" s="325"/>
      <c r="L9" s="438">
        <v>18</v>
      </c>
      <c r="M9" s="436"/>
      <c r="N9" s="436"/>
      <c r="O9" s="436"/>
      <c r="P9" s="436"/>
      <c r="Q9" s="436"/>
      <c r="R9" s="436"/>
      <c r="S9" s="436"/>
      <c r="T9" s="436">
        <v>2</v>
      </c>
      <c r="U9" s="436"/>
      <c r="V9" s="436"/>
      <c r="W9" s="436"/>
      <c r="X9" s="436"/>
      <c r="Y9" s="436"/>
      <c r="Z9" s="436"/>
      <c r="AA9" s="436"/>
      <c r="AB9" s="453" t="s">
        <v>167</v>
      </c>
      <c r="AC9" s="305"/>
      <c r="AD9" s="305"/>
      <c r="AE9" s="305"/>
      <c r="AF9" s="305"/>
      <c r="AG9" s="305"/>
      <c r="AH9" s="305"/>
      <c r="AI9" s="454"/>
      <c r="AJ9" s="436">
        <v>2</v>
      </c>
      <c r="AK9" s="436"/>
      <c r="AL9" s="436"/>
      <c r="AM9" s="436"/>
      <c r="AN9" s="436"/>
      <c r="AO9" s="436"/>
      <c r="AP9" s="436"/>
      <c r="AQ9" s="437"/>
      <c r="AR9" s="438" t="s">
        <v>167</v>
      </c>
      <c r="AS9" s="436"/>
      <c r="AT9" s="436"/>
      <c r="AU9" s="436"/>
      <c r="AV9" s="436"/>
      <c r="AW9" s="436"/>
      <c r="AX9" s="436"/>
      <c r="AY9" s="436"/>
      <c r="AZ9" s="436" t="s">
        <v>167</v>
      </c>
      <c r="BA9" s="436"/>
      <c r="BB9" s="436"/>
      <c r="BC9" s="436"/>
      <c r="BD9" s="436"/>
      <c r="BE9" s="436"/>
      <c r="BF9" s="436"/>
      <c r="BG9" s="436"/>
      <c r="BH9" s="436" t="s">
        <v>167</v>
      </c>
      <c r="BI9" s="436"/>
      <c r="BJ9" s="436"/>
      <c r="BK9" s="436"/>
      <c r="BL9" s="436"/>
      <c r="BM9" s="436"/>
      <c r="BN9" s="436"/>
      <c r="BO9" s="437"/>
    </row>
    <row r="10" spans="2:67" ht="18.75" customHeight="1">
      <c r="B10" s="304"/>
      <c r="C10" s="305"/>
      <c r="D10" s="305"/>
      <c r="E10" s="305"/>
      <c r="F10" s="366" t="s">
        <v>305</v>
      </c>
      <c r="G10" s="366"/>
      <c r="H10" s="366"/>
      <c r="I10" s="305"/>
      <c r="J10" s="305"/>
      <c r="K10" s="325"/>
      <c r="L10" s="438">
        <v>20</v>
      </c>
      <c r="M10" s="436"/>
      <c r="N10" s="436"/>
      <c r="O10" s="436"/>
      <c r="P10" s="436"/>
      <c r="Q10" s="436"/>
      <c r="R10" s="436"/>
      <c r="S10" s="436"/>
      <c r="T10" s="436" t="s">
        <v>167</v>
      </c>
      <c r="U10" s="436"/>
      <c r="V10" s="436"/>
      <c r="W10" s="436"/>
      <c r="X10" s="436"/>
      <c r="Y10" s="436"/>
      <c r="Z10" s="436"/>
      <c r="AA10" s="436"/>
      <c r="AB10" s="453" t="s">
        <v>167</v>
      </c>
      <c r="AC10" s="305"/>
      <c r="AD10" s="305"/>
      <c r="AE10" s="305"/>
      <c r="AF10" s="305"/>
      <c r="AG10" s="305"/>
      <c r="AH10" s="305"/>
      <c r="AI10" s="454"/>
      <c r="AJ10" s="436">
        <v>2</v>
      </c>
      <c r="AK10" s="436"/>
      <c r="AL10" s="436"/>
      <c r="AM10" s="436"/>
      <c r="AN10" s="436"/>
      <c r="AO10" s="436"/>
      <c r="AP10" s="436"/>
      <c r="AQ10" s="437"/>
      <c r="AR10" s="438" t="s">
        <v>167</v>
      </c>
      <c r="AS10" s="436"/>
      <c r="AT10" s="436"/>
      <c r="AU10" s="436"/>
      <c r="AV10" s="436"/>
      <c r="AW10" s="436"/>
      <c r="AX10" s="436"/>
      <c r="AY10" s="436"/>
      <c r="AZ10" s="436" t="s">
        <v>167</v>
      </c>
      <c r="BA10" s="436"/>
      <c r="BB10" s="436"/>
      <c r="BC10" s="436"/>
      <c r="BD10" s="436"/>
      <c r="BE10" s="436"/>
      <c r="BF10" s="436"/>
      <c r="BG10" s="436"/>
      <c r="BH10" s="436" t="s">
        <v>167</v>
      </c>
      <c r="BI10" s="436"/>
      <c r="BJ10" s="436"/>
      <c r="BK10" s="436"/>
      <c r="BL10" s="436"/>
      <c r="BM10" s="436"/>
      <c r="BN10" s="436"/>
      <c r="BO10" s="437"/>
    </row>
    <row r="11" spans="2:67" ht="18.75" customHeight="1">
      <c r="B11" s="304"/>
      <c r="C11" s="305"/>
      <c r="D11" s="305"/>
      <c r="E11" s="305"/>
      <c r="F11" s="366" t="s">
        <v>306</v>
      </c>
      <c r="G11" s="366"/>
      <c r="H11" s="366"/>
      <c r="I11" s="305"/>
      <c r="J11" s="305"/>
      <c r="K11" s="325"/>
      <c r="L11" s="438">
        <v>10</v>
      </c>
      <c r="M11" s="436"/>
      <c r="N11" s="436"/>
      <c r="O11" s="436"/>
      <c r="P11" s="436"/>
      <c r="Q11" s="436"/>
      <c r="R11" s="436"/>
      <c r="S11" s="436"/>
      <c r="T11" s="436">
        <v>1</v>
      </c>
      <c r="U11" s="436"/>
      <c r="V11" s="436"/>
      <c r="W11" s="436"/>
      <c r="X11" s="436"/>
      <c r="Y11" s="436"/>
      <c r="Z11" s="436"/>
      <c r="AA11" s="436"/>
      <c r="AB11" s="453" t="s">
        <v>167</v>
      </c>
      <c r="AC11" s="305"/>
      <c r="AD11" s="305"/>
      <c r="AE11" s="305"/>
      <c r="AF11" s="305"/>
      <c r="AG11" s="305"/>
      <c r="AH11" s="305"/>
      <c r="AI11" s="454"/>
      <c r="AJ11" s="436">
        <v>1</v>
      </c>
      <c r="AK11" s="436"/>
      <c r="AL11" s="436"/>
      <c r="AM11" s="436"/>
      <c r="AN11" s="436"/>
      <c r="AO11" s="436"/>
      <c r="AP11" s="436"/>
      <c r="AQ11" s="437"/>
      <c r="AR11" s="438" t="s">
        <v>167</v>
      </c>
      <c r="AS11" s="436"/>
      <c r="AT11" s="436"/>
      <c r="AU11" s="436"/>
      <c r="AV11" s="436"/>
      <c r="AW11" s="436"/>
      <c r="AX11" s="436"/>
      <c r="AY11" s="436"/>
      <c r="AZ11" s="436" t="s">
        <v>167</v>
      </c>
      <c r="BA11" s="436"/>
      <c r="BB11" s="436"/>
      <c r="BC11" s="436"/>
      <c r="BD11" s="436"/>
      <c r="BE11" s="436"/>
      <c r="BF11" s="436"/>
      <c r="BG11" s="436"/>
      <c r="BH11" s="436" t="s">
        <v>167</v>
      </c>
      <c r="BI11" s="436"/>
      <c r="BJ11" s="436"/>
      <c r="BK11" s="436"/>
      <c r="BL11" s="436"/>
      <c r="BM11" s="436"/>
      <c r="BN11" s="436"/>
      <c r="BO11" s="437"/>
    </row>
    <row r="12" spans="2:67" ht="18.75" customHeight="1">
      <c r="B12" s="304" t="s">
        <v>307</v>
      </c>
      <c r="C12" s="305"/>
      <c r="D12" s="305"/>
      <c r="E12" s="305"/>
      <c r="F12" s="366" t="s">
        <v>122</v>
      </c>
      <c r="G12" s="366"/>
      <c r="H12" s="366"/>
      <c r="I12" s="305" t="s">
        <v>308</v>
      </c>
      <c r="J12" s="305"/>
      <c r="K12" s="325"/>
      <c r="L12" s="438">
        <v>10</v>
      </c>
      <c r="M12" s="436"/>
      <c r="N12" s="436"/>
      <c r="O12" s="436"/>
      <c r="P12" s="436"/>
      <c r="Q12" s="436"/>
      <c r="R12" s="436"/>
      <c r="S12" s="436"/>
      <c r="T12" s="453">
        <v>2</v>
      </c>
      <c r="U12" s="473"/>
      <c r="V12" s="473"/>
      <c r="W12" s="473"/>
      <c r="X12" s="473"/>
      <c r="Y12" s="473"/>
      <c r="Z12" s="473"/>
      <c r="AA12" s="454"/>
      <c r="AB12" s="453" t="s">
        <v>167</v>
      </c>
      <c r="AC12" s="305"/>
      <c r="AD12" s="305"/>
      <c r="AE12" s="305"/>
      <c r="AF12" s="305"/>
      <c r="AG12" s="305"/>
      <c r="AH12" s="305"/>
      <c r="AI12" s="454"/>
      <c r="AJ12" s="436">
        <v>1</v>
      </c>
      <c r="AK12" s="436"/>
      <c r="AL12" s="436"/>
      <c r="AM12" s="436"/>
      <c r="AN12" s="436"/>
      <c r="AO12" s="436"/>
      <c r="AP12" s="436"/>
      <c r="AQ12" s="437"/>
      <c r="AR12" s="438" t="s">
        <v>167</v>
      </c>
      <c r="AS12" s="436"/>
      <c r="AT12" s="436"/>
      <c r="AU12" s="436"/>
      <c r="AV12" s="436"/>
      <c r="AW12" s="436"/>
      <c r="AX12" s="436"/>
      <c r="AY12" s="436"/>
      <c r="AZ12" s="436" t="s">
        <v>167</v>
      </c>
      <c r="BA12" s="436"/>
      <c r="BB12" s="436"/>
      <c r="BC12" s="436"/>
      <c r="BD12" s="436"/>
      <c r="BE12" s="436"/>
      <c r="BF12" s="436"/>
      <c r="BG12" s="436"/>
      <c r="BH12" s="436" t="s">
        <v>167</v>
      </c>
      <c r="BI12" s="436"/>
      <c r="BJ12" s="436"/>
      <c r="BK12" s="436"/>
      <c r="BL12" s="436"/>
      <c r="BM12" s="436"/>
      <c r="BN12" s="436"/>
      <c r="BO12" s="437"/>
    </row>
    <row r="13" spans="2:67" ht="18.75" customHeight="1">
      <c r="B13" s="304"/>
      <c r="C13" s="305"/>
      <c r="D13" s="305"/>
      <c r="E13" s="305"/>
      <c r="F13" s="464">
        <v>3</v>
      </c>
      <c r="G13" s="464"/>
      <c r="H13" s="464"/>
      <c r="I13" s="305"/>
      <c r="J13" s="305"/>
      <c r="K13" s="325"/>
      <c r="L13" s="438">
        <v>9</v>
      </c>
      <c r="M13" s="436"/>
      <c r="N13" s="436"/>
      <c r="O13" s="436"/>
      <c r="P13" s="436"/>
      <c r="Q13" s="436"/>
      <c r="R13" s="436"/>
      <c r="S13" s="436"/>
      <c r="T13" s="436">
        <v>3</v>
      </c>
      <c r="U13" s="436"/>
      <c r="V13" s="436"/>
      <c r="W13" s="436"/>
      <c r="X13" s="436"/>
      <c r="Y13" s="436"/>
      <c r="Z13" s="436"/>
      <c r="AA13" s="436"/>
      <c r="AB13" s="453" t="s">
        <v>167</v>
      </c>
      <c r="AC13" s="305"/>
      <c r="AD13" s="305"/>
      <c r="AE13" s="305"/>
      <c r="AF13" s="305"/>
      <c r="AG13" s="305"/>
      <c r="AH13" s="305"/>
      <c r="AI13" s="454"/>
      <c r="AJ13" s="436">
        <v>1</v>
      </c>
      <c r="AK13" s="436"/>
      <c r="AL13" s="436"/>
      <c r="AM13" s="436"/>
      <c r="AN13" s="436"/>
      <c r="AO13" s="436"/>
      <c r="AP13" s="436"/>
      <c r="AQ13" s="437"/>
      <c r="AR13" s="453" t="s">
        <v>167</v>
      </c>
      <c r="AS13" s="305"/>
      <c r="AT13" s="305"/>
      <c r="AU13" s="305"/>
      <c r="AV13" s="305"/>
      <c r="AW13" s="305"/>
      <c r="AX13" s="305"/>
      <c r="AY13" s="454"/>
      <c r="AZ13" s="436" t="s">
        <v>167</v>
      </c>
      <c r="BA13" s="436"/>
      <c r="BB13" s="436"/>
      <c r="BC13" s="436"/>
      <c r="BD13" s="436"/>
      <c r="BE13" s="436"/>
      <c r="BF13" s="436"/>
      <c r="BG13" s="436"/>
      <c r="BH13" s="436" t="s">
        <v>167</v>
      </c>
      <c r="BI13" s="436"/>
      <c r="BJ13" s="436"/>
      <c r="BK13" s="436"/>
      <c r="BL13" s="436"/>
      <c r="BM13" s="436"/>
      <c r="BN13" s="436"/>
      <c r="BO13" s="437"/>
    </row>
    <row r="14" spans="2:67" ht="18.75" customHeight="1">
      <c r="B14" s="304"/>
      <c r="C14" s="305"/>
      <c r="D14" s="305"/>
      <c r="E14" s="305"/>
      <c r="F14" s="464">
        <v>4</v>
      </c>
      <c r="G14" s="464"/>
      <c r="H14" s="464"/>
      <c r="I14" s="305"/>
      <c r="J14" s="305"/>
      <c r="K14" s="325"/>
      <c r="L14" s="438">
        <v>9</v>
      </c>
      <c r="M14" s="436"/>
      <c r="N14" s="436"/>
      <c r="O14" s="436"/>
      <c r="P14" s="436"/>
      <c r="Q14" s="436"/>
      <c r="R14" s="436"/>
      <c r="S14" s="436"/>
      <c r="T14" s="436">
        <v>2</v>
      </c>
      <c r="U14" s="436"/>
      <c r="V14" s="436"/>
      <c r="W14" s="436"/>
      <c r="X14" s="436"/>
      <c r="Y14" s="436"/>
      <c r="Z14" s="436"/>
      <c r="AA14" s="436"/>
      <c r="AB14" s="453" t="s">
        <v>167</v>
      </c>
      <c r="AC14" s="305"/>
      <c r="AD14" s="305"/>
      <c r="AE14" s="305"/>
      <c r="AF14" s="305"/>
      <c r="AG14" s="305"/>
      <c r="AH14" s="305"/>
      <c r="AI14" s="454"/>
      <c r="AJ14" s="436">
        <v>1</v>
      </c>
      <c r="AK14" s="436"/>
      <c r="AL14" s="436"/>
      <c r="AM14" s="436"/>
      <c r="AN14" s="436"/>
      <c r="AO14" s="436"/>
      <c r="AP14" s="436"/>
      <c r="AQ14" s="437"/>
      <c r="AR14" s="304" t="s">
        <v>167</v>
      </c>
      <c r="AS14" s="305"/>
      <c r="AT14" s="305"/>
      <c r="AU14" s="305"/>
      <c r="AV14" s="305"/>
      <c r="AW14" s="305"/>
      <c r="AX14" s="305"/>
      <c r="AY14" s="454"/>
      <c r="AZ14" s="453" t="s">
        <v>167</v>
      </c>
      <c r="BA14" s="305"/>
      <c r="BB14" s="305"/>
      <c r="BC14" s="305"/>
      <c r="BD14" s="305"/>
      <c r="BE14" s="305"/>
      <c r="BF14" s="305"/>
      <c r="BG14" s="454"/>
      <c r="BH14" s="453" t="s">
        <v>167</v>
      </c>
      <c r="BI14" s="305"/>
      <c r="BJ14" s="305"/>
      <c r="BK14" s="305"/>
      <c r="BL14" s="305"/>
      <c r="BM14" s="305"/>
      <c r="BN14" s="305"/>
      <c r="BO14" s="325"/>
    </row>
    <row r="15" spans="2:67" ht="18.75" customHeight="1">
      <c r="B15" s="360"/>
      <c r="C15" s="354"/>
      <c r="D15" s="354"/>
      <c r="E15" s="354"/>
      <c r="F15" s="474">
        <v>5</v>
      </c>
      <c r="G15" s="474"/>
      <c r="H15" s="474"/>
      <c r="I15" s="354"/>
      <c r="J15" s="354"/>
      <c r="K15" s="355"/>
      <c r="L15" s="477">
        <v>11</v>
      </c>
      <c r="M15" s="470"/>
      <c r="N15" s="470"/>
      <c r="O15" s="470"/>
      <c r="P15" s="470"/>
      <c r="Q15" s="470"/>
      <c r="R15" s="470"/>
      <c r="S15" s="470"/>
      <c r="T15" s="470">
        <v>0</v>
      </c>
      <c r="U15" s="470"/>
      <c r="V15" s="470"/>
      <c r="W15" s="470"/>
      <c r="X15" s="470"/>
      <c r="Y15" s="470"/>
      <c r="Z15" s="470"/>
      <c r="AA15" s="470"/>
      <c r="AB15" s="466" t="s">
        <v>195</v>
      </c>
      <c r="AC15" s="467"/>
      <c r="AD15" s="467"/>
      <c r="AE15" s="467"/>
      <c r="AF15" s="467"/>
      <c r="AG15" s="467"/>
      <c r="AH15" s="467"/>
      <c r="AI15" s="469"/>
      <c r="AJ15" s="470">
        <v>1</v>
      </c>
      <c r="AK15" s="470"/>
      <c r="AL15" s="470"/>
      <c r="AM15" s="470"/>
      <c r="AN15" s="470"/>
      <c r="AO15" s="470"/>
      <c r="AP15" s="470"/>
      <c r="AQ15" s="471"/>
      <c r="AR15" s="472" t="s">
        <v>195</v>
      </c>
      <c r="AS15" s="467"/>
      <c r="AT15" s="467"/>
      <c r="AU15" s="467"/>
      <c r="AV15" s="467"/>
      <c r="AW15" s="467"/>
      <c r="AX15" s="467"/>
      <c r="AY15" s="469"/>
      <c r="AZ15" s="466" t="s">
        <v>195</v>
      </c>
      <c r="BA15" s="467"/>
      <c r="BB15" s="467"/>
      <c r="BC15" s="467"/>
      <c r="BD15" s="467"/>
      <c r="BE15" s="467"/>
      <c r="BF15" s="467"/>
      <c r="BG15" s="469"/>
      <c r="BH15" s="466" t="s">
        <v>195</v>
      </c>
      <c r="BI15" s="467"/>
      <c r="BJ15" s="467"/>
      <c r="BK15" s="467"/>
      <c r="BL15" s="467"/>
      <c r="BM15" s="467"/>
      <c r="BN15" s="467"/>
      <c r="BO15" s="468"/>
    </row>
    <row r="16" spans="2:36" ht="15" customHeight="1">
      <c r="B16" s="74" t="s">
        <v>298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77"/>
      <c r="Q16" s="77"/>
      <c r="R16" s="77"/>
      <c r="S16" s="77"/>
      <c r="T16" s="77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2:36" ht="15" customHeight="1">
      <c r="B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77"/>
      <c r="Q17" s="77"/>
      <c r="R17" s="77"/>
      <c r="S17" s="77"/>
      <c r="T17" s="77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9" ht="22.5" customHeight="1">
      <c r="A19" s="75" t="s">
        <v>343</v>
      </c>
    </row>
    <row r="20" spans="2:67" ht="1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J20" s="3"/>
      <c r="BN20" s="78"/>
      <c r="BO20" s="76" t="s">
        <v>328</v>
      </c>
    </row>
    <row r="21" spans="2:67" ht="19.5" customHeight="1">
      <c r="B21" s="375" t="s">
        <v>131</v>
      </c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465" t="s">
        <v>132</v>
      </c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5" t="s">
        <v>131</v>
      </c>
      <c r="AJ21" s="376"/>
      <c r="AK21" s="376"/>
      <c r="AL21" s="376"/>
      <c r="AM21" s="376"/>
      <c r="AN21" s="376"/>
      <c r="AO21" s="376"/>
      <c r="AP21" s="376"/>
      <c r="AQ21" s="376"/>
      <c r="AR21" s="376"/>
      <c r="AS21" s="376"/>
      <c r="AT21" s="376"/>
      <c r="AU21" s="376"/>
      <c r="AV21" s="376"/>
      <c r="AW21" s="376"/>
      <c r="AX21" s="376"/>
      <c r="AY21" s="376"/>
      <c r="AZ21" s="376"/>
      <c r="BA21" s="465" t="s">
        <v>132</v>
      </c>
      <c r="BB21" s="376"/>
      <c r="BC21" s="376"/>
      <c r="BD21" s="376"/>
      <c r="BE21" s="376"/>
      <c r="BF21" s="376"/>
      <c r="BG21" s="376"/>
      <c r="BH21" s="376"/>
      <c r="BI21" s="376"/>
      <c r="BJ21" s="376"/>
      <c r="BK21" s="376"/>
      <c r="BL21" s="376"/>
      <c r="BM21" s="376"/>
      <c r="BN21" s="376"/>
      <c r="BO21" s="381"/>
    </row>
    <row r="22" spans="2:67" ht="19.5" customHeight="1">
      <c r="B22" s="455" t="s">
        <v>72</v>
      </c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47">
        <v>881.8</v>
      </c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55" t="s">
        <v>185</v>
      </c>
      <c r="AJ22" s="456"/>
      <c r="AK22" s="456"/>
      <c r="AL22" s="456"/>
      <c r="AM22" s="456"/>
      <c r="AN22" s="456"/>
      <c r="AO22" s="456"/>
      <c r="AP22" s="456"/>
      <c r="AQ22" s="456"/>
      <c r="AR22" s="456"/>
      <c r="AS22" s="456"/>
      <c r="AT22" s="456"/>
      <c r="AU22" s="456"/>
      <c r="AV22" s="456"/>
      <c r="AW22" s="456"/>
      <c r="AX22" s="456"/>
      <c r="AY22" s="456"/>
      <c r="AZ22" s="456"/>
      <c r="BA22" s="447">
        <v>57.5</v>
      </c>
      <c r="BB22" s="448"/>
      <c r="BC22" s="448"/>
      <c r="BD22" s="448"/>
      <c r="BE22" s="448"/>
      <c r="BF22" s="448"/>
      <c r="BG22" s="448"/>
      <c r="BH22" s="448"/>
      <c r="BI22" s="448"/>
      <c r="BJ22" s="448"/>
      <c r="BK22" s="448"/>
      <c r="BL22" s="448"/>
      <c r="BM22" s="448"/>
      <c r="BN22" s="448"/>
      <c r="BO22" s="449"/>
    </row>
    <row r="23" spans="2:67" ht="19.5" customHeight="1">
      <c r="B23" s="455" t="s">
        <v>179</v>
      </c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47">
        <v>199</v>
      </c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55" t="s">
        <v>82</v>
      </c>
      <c r="AJ23" s="456"/>
      <c r="AK23" s="456"/>
      <c r="AL23" s="456"/>
      <c r="AM23" s="456"/>
      <c r="AN23" s="456"/>
      <c r="AO23" s="456"/>
      <c r="AP23" s="456"/>
      <c r="AQ23" s="456"/>
      <c r="AR23" s="456"/>
      <c r="AS23" s="456"/>
      <c r="AT23" s="456"/>
      <c r="AU23" s="456"/>
      <c r="AV23" s="456"/>
      <c r="AW23" s="456"/>
      <c r="AX23" s="456"/>
      <c r="AY23" s="456"/>
      <c r="AZ23" s="456"/>
      <c r="BA23" s="447">
        <v>33.3</v>
      </c>
      <c r="BB23" s="448"/>
      <c r="BC23" s="448"/>
      <c r="BD23" s="448"/>
      <c r="BE23" s="448"/>
      <c r="BF23" s="448"/>
      <c r="BG23" s="448"/>
      <c r="BH23" s="448"/>
      <c r="BI23" s="448"/>
      <c r="BJ23" s="448"/>
      <c r="BK23" s="448"/>
      <c r="BL23" s="448"/>
      <c r="BM23" s="448"/>
      <c r="BN23" s="448"/>
      <c r="BO23" s="449"/>
    </row>
    <row r="24" spans="2:67" ht="19.5" customHeight="1">
      <c r="B24" s="455" t="s">
        <v>180</v>
      </c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47">
        <v>7</v>
      </c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55" t="s">
        <v>187</v>
      </c>
      <c r="AJ24" s="456"/>
      <c r="AK24" s="456"/>
      <c r="AL24" s="456"/>
      <c r="AM24" s="456"/>
      <c r="AN24" s="456"/>
      <c r="AO24" s="456"/>
      <c r="AP24" s="456"/>
      <c r="AQ24" s="456"/>
      <c r="AR24" s="456"/>
      <c r="AS24" s="456"/>
      <c r="AT24" s="456"/>
      <c r="AU24" s="456"/>
      <c r="AV24" s="456"/>
      <c r="AW24" s="456"/>
      <c r="AX24" s="456"/>
      <c r="AY24" s="456"/>
      <c r="AZ24" s="459"/>
      <c r="BA24" s="447">
        <v>150.6</v>
      </c>
      <c r="BB24" s="448"/>
      <c r="BC24" s="448"/>
      <c r="BD24" s="448"/>
      <c r="BE24" s="448"/>
      <c r="BF24" s="448"/>
      <c r="BG24" s="448"/>
      <c r="BH24" s="448"/>
      <c r="BI24" s="448"/>
      <c r="BJ24" s="448"/>
      <c r="BK24" s="448"/>
      <c r="BL24" s="448"/>
      <c r="BM24" s="448"/>
      <c r="BN24" s="448"/>
      <c r="BO24" s="449"/>
    </row>
    <row r="25" spans="2:67" ht="19.5" customHeight="1">
      <c r="B25" s="455" t="s">
        <v>73</v>
      </c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47">
        <v>835.1</v>
      </c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55" t="s">
        <v>188</v>
      </c>
      <c r="AJ25" s="456"/>
      <c r="AK25" s="456"/>
      <c r="AL25" s="456"/>
      <c r="AM25" s="456"/>
      <c r="AN25" s="456"/>
      <c r="AO25" s="456"/>
      <c r="AP25" s="456"/>
      <c r="AQ25" s="456"/>
      <c r="AR25" s="456"/>
      <c r="AS25" s="456"/>
      <c r="AT25" s="456"/>
      <c r="AU25" s="456"/>
      <c r="AV25" s="456"/>
      <c r="AW25" s="456"/>
      <c r="AX25" s="456"/>
      <c r="AY25" s="456"/>
      <c r="AZ25" s="459"/>
      <c r="BA25" s="447">
        <v>190.2</v>
      </c>
      <c r="BB25" s="448"/>
      <c r="BC25" s="448"/>
      <c r="BD25" s="448"/>
      <c r="BE25" s="448"/>
      <c r="BF25" s="448"/>
      <c r="BG25" s="448"/>
      <c r="BH25" s="448"/>
      <c r="BI25" s="448"/>
      <c r="BJ25" s="448"/>
      <c r="BK25" s="448"/>
      <c r="BL25" s="448"/>
      <c r="BM25" s="448"/>
      <c r="BN25" s="448"/>
      <c r="BO25" s="449"/>
    </row>
    <row r="26" spans="2:84" ht="19.5" customHeight="1">
      <c r="B26" s="455" t="s">
        <v>74</v>
      </c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47">
        <v>371.1</v>
      </c>
      <c r="U26" s="448"/>
      <c r="V26" s="448"/>
      <c r="W26" s="448"/>
      <c r="X26" s="448"/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55" t="s">
        <v>189</v>
      </c>
      <c r="AJ26" s="456"/>
      <c r="AK26" s="456"/>
      <c r="AL26" s="456"/>
      <c r="AM26" s="456"/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  <c r="AX26" s="456"/>
      <c r="AY26" s="456"/>
      <c r="AZ26" s="459"/>
      <c r="BA26" s="447">
        <v>162.7</v>
      </c>
      <c r="BB26" s="448"/>
      <c r="BC26" s="448"/>
      <c r="BD26" s="448"/>
      <c r="BE26" s="448"/>
      <c r="BF26" s="448"/>
      <c r="BG26" s="448"/>
      <c r="BH26" s="448"/>
      <c r="BI26" s="448"/>
      <c r="BJ26" s="448"/>
      <c r="BK26" s="448"/>
      <c r="BL26" s="448"/>
      <c r="BM26" s="448"/>
      <c r="BN26" s="448"/>
      <c r="BO26" s="449"/>
      <c r="CF26" s="5">
        <f>SUM(CE35:CE36)</f>
        <v>0</v>
      </c>
    </row>
    <row r="27" spans="2:67" ht="19.5" customHeight="1">
      <c r="B27" s="455" t="s">
        <v>181</v>
      </c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47">
        <v>369.1</v>
      </c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55" t="s">
        <v>83</v>
      </c>
      <c r="AJ27" s="456"/>
      <c r="AK27" s="456"/>
      <c r="AL27" s="456"/>
      <c r="AM27" s="456"/>
      <c r="AN27" s="456"/>
      <c r="AO27" s="456"/>
      <c r="AP27" s="456"/>
      <c r="AQ27" s="456"/>
      <c r="AR27" s="456"/>
      <c r="AS27" s="456"/>
      <c r="AT27" s="456"/>
      <c r="AU27" s="456"/>
      <c r="AV27" s="456"/>
      <c r="AW27" s="456"/>
      <c r="AX27" s="456"/>
      <c r="AY27" s="456"/>
      <c r="AZ27" s="459"/>
      <c r="BA27" s="447">
        <v>80</v>
      </c>
      <c r="BB27" s="448"/>
      <c r="BC27" s="448"/>
      <c r="BD27" s="448"/>
      <c r="BE27" s="448"/>
      <c r="BF27" s="448"/>
      <c r="BG27" s="448"/>
      <c r="BH27" s="448"/>
      <c r="BI27" s="448"/>
      <c r="BJ27" s="448"/>
      <c r="BK27" s="448"/>
      <c r="BL27" s="448"/>
      <c r="BM27" s="448"/>
      <c r="BN27" s="448"/>
      <c r="BO27" s="449"/>
    </row>
    <row r="28" spans="2:67" ht="19.5" customHeight="1">
      <c r="B28" s="455" t="s">
        <v>182</v>
      </c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47">
        <v>96.8</v>
      </c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55" t="s">
        <v>84</v>
      </c>
      <c r="AJ28" s="456"/>
      <c r="AK28" s="456"/>
      <c r="AL28" s="456"/>
      <c r="AM28" s="456"/>
      <c r="AN28" s="456"/>
      <c r="AO28" s="456"/>
      <c r="AP28" s="456"/>
      <c r="AQ28" s="456"/>
      <c r="AR28" s="456"/>
      <c r="AS28" s="456"/>
      <c r="AT28" s="456"/>
      <c r="AU28" s="456"/>
      <c r="AV28" s="456"/>
      <c r="AW28" s="456"/>
      <c r="AX28" s="456"/>
      <c r="AY28" s="456"/>
      <c r="AZ28" s="459"/>
      <c r="BA28" s="447">
        <v>26</v>
      </c>
      <c r="BB28" s="448"/>
      <c r="BC28" s="448"/>
      <c r="BD28" s="448"/>
      <c r="BE28" s="448"/>
      <c r="BF28" s="448"/>
      <c r="BG28" s="448"/>
      <c r="BH28" s="448"/>
      <c r="BI28" s="448"/>
      <c r="BJ28" s="448"/>
      <c r="BK28" s="448"/>
      <c r="BL28" s="448"/>
      <c r="BM28" s="448"/>
      <c r="BN28" s="448"/>
      <c r="BO28" s="449"/>
    </row>
    <row r="29" spans="2:67" ht="19.5" customHeight="1">
      <c r="B29" s="455" t="s">
        <v>183</v>
      </c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47">
        <v>280.8</v>
      </c>
      <c r="U29" s="448"/>
      <c r="V29" s="448"/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48"/>
      <c r="AI29" s="455" t="s">
        <v>86</v>
      </c>
      <c r="AJ29" s="456"/>
      <c r="AK29" s="456"/>
      <c r="AL29" s="456"/>
      <c r="AM29" s="456"/>
      <c r="AN29" s="456"/>
      <c r="AO29" s="456"/>
      <c r="AP29" s="456"/>
      <c r="AQ29" s="456"/>
      <c r="AR29" s="456"/>
      <c r="AS29" s="456"/>
      <c r="AT29" s="456"/>
      <c r="AU29" s="456"/>
      <c r="AV29" s="456"/>
      <c r="AW29" s="456"/>
      <c r="AX29" s="456"/>
      <c r="AY29" s="456"/>
      <c r="AZ29" s="459"/>
      <c r="BA29" s="447">
        <v>122.8</v>
      </c>
      <c r="BB29" s="448"/>
      <c r="BC29" s="448"/>
      <c r="BD29" s="448"/>
      <c r="BE29" s="448"/>
      <c r="BF29" s="448"/>
      <c r="BG29" s="448"/>
      <c r="BH29" s="448"/>
      <c r="BI29" s="448"/>
      <c r="BJ29" s="448"/>
      <c r="BK29" s="448"/>
      <c r="BL29" s="448"/>
      <c r="BM29" s="448"/>
      <c r="BN29" s="448"/>
      <c r="BO29" s="449"/>
    </row>
    <row r="30" spans="2:94" ht="19.5" customHeight="1">
      <c r="B30" s="455" t="s">
        <v>75</v>
      </c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47">
        <v>24.1</v>
      </c>
      <c r="U30" s="448"/>
      <c r="V30" s="448"/>
      <c r="W30" s="448"/>
      <c r="X30" s="448"/>
      <c r="Y30" s="448"/>
      <c r="Z30" s="448"/>
      <c r="AA30" s="448"/>
      <c r="AB30" s="448"/>
      <c r="AC30" s="448"/>
      <c r="AD30" s="448"/>
      <c r="AE30" s="448"/>
      <c r="AF30" s="448"/>
      <c r="AG30" s="448"/>
      <c r="AH30" s="448"/>
      <c r="AI30" s="455" t="s">
        <v>85</v>
      </c>
      <c r="AJ30" s="456"/>
      <c r="AK30" s="456"/>
      <c r="AL30" s="456"/>
      <c r="AM30" s="456"/>
      <c r="AN30" s="456"/>
      <c r="AO30" s="456"/>
      <c r="AP30" s="456"/>
      <c r="AQ30" s="456"/>
      <c r="AR30" s="456"/>
      <c r="AS30" s="456"/>
      <c r="AT30" s="456"/>
      <c r="AU30" s="456"/>
      <c r="AV30" s="456"/>
      <c r="AW30" s="456"/>
      <c r="AX30" s="456"/>
      <c r="AY30" s="456"/>
      <c r="AZ30" s="459"/>
      <c r="BA30" s="447">
        <v>955.7</v>
      </c>
      <c r="BB30" s="448"/>
      <c r="BC30" s="448"/>
      <c r="BD30" s="448"/>
      <c r="BE30" s="448"/>
      <c r="BF30" s="448"/>
      <c r="BG30" s="448"/>
      <c r="BH30" s="448"/>
      <c r="BI30" s="448"/>
      <c r="BJ30" s="448"/>
      <c r="BK30" s="448"/>
      <c r="BL30" s="448"/>
      <c r="BM30" s="448"/>
      <c r="BN30" s="448"/>
      <c r="BO30" s="449"/>
      <c r="CP30" s="5">
        <f>SUM(DF26)</f>
        <v>0</v>
      </c>
    </row>
    <row r="31" spans="2:91" ht="19.5" customHeight="1">
      <c r="B31" s="455" t="s">
        <v>76</v>
      </c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47">
        <v>135.2</v>
      </c>
      <c r="U31" s="448"/>
      <c r="V31" s="448"/>
      <c r="W31" s="448"/>
      <c r="X31" s="448"/>
      <c r="Y31" s="448"/>
      <c r="Z31" s="448"/>
      <c r="AA31" s="448"/>
      <c r="AB31" s="448"/>
      <c r="AC31" s="448"/>
      <c r="AD31" s="448"/>
      <c r="AE31" s="448"/>
      <c r="AF31" s="448"/>
      <c r="AG31" s="448"/>
      <c r="AH31" s="448"/>
      <c r="AI31" s="455" t="s">
        <v>190</v>
      </c>
      <c r="AJ31" s="456"/>
      <c r="AK31" s="456"/>
      <c r="AL31" s="456"/>
      <c r="AM31" s="456"/>
      <c r="AN31" s="456"/>
      <c r="AO31" s="456"/>
      <c r="AP31" s="456"/>
      <c r="AQ31" s="456"/>
      <c r="AR31" s="456"/>
      <c r="AS31" s="456"/>
      <c r="AT31" s="456"/>
      <c r="AU31" s="456"/>
      <c r="AV31" s="456"/>
      <c r="AW31" s="456"/>
      <c r="AX31" s="456"/>
      <c r="AY31" s="456"/>
      <c r="AZ31" s="459"/>
      <c r="BA31" s="447">
        <v>290.1</v>
      </c>
      <c r="BB31" s="448"/>
      <c r="BC31" s="448"/>
      <c r="BD31" s="448"/>
      <c r="BE31" s="448"/>
      <c r="BF31" s="448"/>
      <c r="BG31" s="448"/>
      <c r="BH31" s="448"/>
      <c r="BI31" s="448"/>
      <c r="BJ31" s="448"/>
      <c r="BK31" s="448"/>
      <c r="BL31" s="448"/>
      <c r="BM31" s="448"/>
      <c r="BN31" s="448"/>
      <c r="BO31" s="449"/>
      <c r="CM31" s="243">
        <f>SUM(T22:AH40)</f>
        <v>5255.7</v>
      </c>
    </row>
    <row r="32" spans="2:67" ht="19.5" customHeight="1">
      <c r="B32" s="455" t="s">
        <v>186</v>
      </c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9"/>
      <c r="T32" s="447">
        <v>64.1</v>
      </c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6"/>
      <c r="AI32" s="455" t="s">
        <v>191</v>
      </c>
      <c r="AJ32" s="456"/>
      <c r="AK32" s="456"/>
      <c r="AL32" s="456"/>
      <c r="AM32" s="456"/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6"/>
      <c r="AY32" s="456"/>
      <c r="AZ32" s="459"/>
      <c r="BA32" s="447">
        <v>97</v>
      </c>
      <c r="BB32" s="448"/>
      <c r="BC32" s="448"/>
      <c r="BD32" s="448"/>
      <c r="BE32" s="448"/>
      <c r="BF32" s="448"/>
      <c r="BG32" s="448"/>
      <c r="BH32" s="448"/>
      <c r="BI32" s="448"/>
      <c r="BJ32" s="448"/>
      <c r="BK32" s="448"/>
      <c r="BL32" s="448"/>
      <c r="BM32" s="448"/>
      <c r="BN32" s="448"/>
      <c r="BO32" s="449"/>
    </row>
    <row r="33" spans="2:67" ht="19.5" customHeight="1">
      <c r="B33" s="455" t="s">
        <v>102</v>
      </c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47">
        <v>132.5</v>
      </c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55" t="s">
        <v>87</v>
      </c>
      <c r="AJ33" s="456"/>
      <c r="AK33" s="456"/>
      <c r="AL33" s="456"/>
      <c r="AM33" s="456"/>
      <c r="AN33" s="456"/>
      <c r="AO33" s="456"/>
      <c r="AP33" s="456"/>
      <c r="AQ33" s="456"/>
      <c r="AR33" s="456"/>
      <c r="AS33" s="456"/>
      <c r="AT33" s="456"/>
      <c r="AU33" s="456"/>
      <c r="AV33" s="456"/>
      <c r="AW33" s="456"/>
      <c r="AX33" s="456"/>
      <c r="AY33" s="456"/>
      <c r="AZ33" s="459"/>
      <c r="BA33" s="447">
        <v>104.2</v>
      </c>
      <c r="BB33" s="448"/>
      <c r="BC33" s="448"/>
      <c r="BD33" s="448"/>
      <c r="BE33" s="448"/>
      <c r="BF33" s="448"/>
      <c r="BG33" s="448"/>
      <c r="BH33" s="448"/>
      <c r="BI33" s="448"/>
      <c r="BJ33" s="448"/>
      <c r="BK33" s="448"/>
      <c r="BL33" s="448"/>
      <c r="BM33" s="448"/>
      <c r="BN33" s="448"/>
      <c r="BO33" s="449"/>
    </row>
    <row r="34" spans="2:67" ht="19.5" customHeight="1">
      <c r="B34" s="455" t="s">
        <v>193</v>
      </c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47">
        <v>221.6</v>
      </c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55" t="s">
        <v>145</v>
      </c>
      <c r="AJ34" s="456"/>
      <c r="AK34" s="456"/>
      <c r="AL34" s="456"/>
      <c r="AM34" s="456"/>
      <c r="AN34" s="456"/>
      <c r="AO34" s="456"/>
      <c r="AP34" s="456"/>
      <c r="AQ34" s="456"/>
      <c r="AR34" s="456"/>
      <c r="AS34" s="456"/>
      <c r="AT34" s="456"/>
      <c r="AU34" s="456"/>
      <c r="AV34" s="456"/>
      <c r="AW34" s="456"/>
      <c r="AX34" s="456"/>
      <c r="AY34" s="456"/>
      <c r="AZ34" s="456"/>
      <c r="BA34" s="447">
        <v>54.6</v>
      </c>
      <c r="BB34" s="448"/>
      <c r="BC34" s="448"/>
      <c r="BD34" s="448"/>
      <c r="BE34" s="448"/>
      <c r="BF34" s="448"/>
      <c r="BG34" s="448"/>
      <c r="BH34" s="448"/>
      <c r="BI34" s="448"/>
      <c r="BJ34" s="448"/>
      <c r="BK34" s="448"/>
      <c r="BL34" s="448"/>
      <c r="BM34" s="448"/>
      <c r="BN34" s="448"/>
      <c r="BO34" s="449"/>
    </row>
    <row r="35" spans="2:67" ht="19.5" customHeight="1">
      <c r="B35" s="455" t="s">
        <v>77</v>
      </c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47">
        <v>184.8</v>
      </c>
      <c r="U35" s="448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55" t="s">
        <v>299</v>
      </c>
      <c r="AJ35" s="456"/>
      <c r="AK35" s="456"/>
      <c r="AL35" s="456"/>
      <c r="AM35" s="456"/>
      <c r="AN35" s="456"/>
      <c r="AO35" s="456"/>
      <c r="AP35" s="456"/>
      <c r="AQ35" s="456"/>
      <c r="AR35" s="456"/>
      <c r="AS35" s="456"/>
      <c r="AT35" s="456"/>
      <c r="AU35" s="456"/>
      <c r="AV35" s="456"/>
      <c r="AW35" s="456"/>
      <c r="AX35" s="456"/>
      <c r="AY35" s="456"/>
      <c r="AZ35" s="459"/>
      <c r="BA35" s="447">
        <v>38</v>
      </c>
      <c r="BB35" s="448"/>
      <c r="BC35" s="448"/>
      <c r="BD35" s="448"/>
      <c r="BE35" s="448"/>
      <c r="BF35" s="448"/>
      <c r="BG35" s="448"/>
      <c r="BH35" s="448"/>
      <c r="BI35" s="448"/>
      <c r="BJ35" s="448"/>
      <c r="BK35" s="448"/>
      <c r="BL35" s="448"/>
      <c r="BM35" s="448"/>
      <c r="BN35" s="448"/>
      <c r="BO35" s="449"/>
    </row>
    <row r="36" spans="2:67" ht="19.5" customHeight="1">
      <c r="B36" s="455" t="s">
        <v>78</v>
      </c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47">
        <v>495.4</v>
      </c>
      <c r="U36" s="448"/>
      <c r="V36" s="448"/>
      <c r="W36" s="448"/>
      <c r="X36" s="448"/>
      <c r="Y36" s="448"/>
      <c r="Z36" s="448"/>
      <c r="AA36" s="448"/>
      <c r="AB36" s="448"/>
      <c r="AC36" s="448"/>
      <c r="AD36" s="448"/>
      <c r="AE36" s="448"/>
      <c r="AF36" s="448"/>
      <c r="AG36" s="448"/>
      <c r="AH36" s="448"/>
      <c r="AI36" s="455" t="s">
        <v>300</v>
      </c>
      <c r="AJ36" s="456"/>
      <c r="AK36" s="456"/>
      <c r="AL36" s="456"/>
      <c r="AM36" s="456"/>
      <c r="AN36" s="456"/>
      <c r="AO36" s="456"/>
      <c r="AP36" s="456"/>
      <c r="AQ36" s="456"/>
      <c r="AR36" s="456"/>
      <c r="AS36" s="456"/>
      <c r="AT36" s="456"/>
      <c r="AU36" s="456"/>
      <c r="AV36" s="456"/>
      <c r="AW36" s="456"/>
      <c r="AX36" s="456"/>
      <c r="AY36" s="456"/>
      <c r="AZ36" s="456"/>
      <c r="BA36" s="447">
        <v>106.5</v>
      </c>
      <c r="BB36" s="448"/>
      <c r="BC36" s="448"/>
      <c r="BD36" s="448"/>
      <c r="BE36" s="448"/>
      <c r="BF36" s="448"/>
      <c r="BG36" s="448"/>
      <c r="BH36" s="448"/>
      <c r="BI36" s="448"/>
      <c r="BJ36" s="448"/>
      <c r="BK36" s="448"/>
      <c r="BL36" s="448"/>
      <c r="BM36" s="448"/>
      <c r="BN36" s="448"/>
      <c r="BO36" s="449"/>
    </row>
    <row r="37" spans="2:67" ht="19.5" customHeight="1">
      <c r="B37" s="455" t="s">
        <v>79</v>
      </c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47">
        <v>196.7</v>
      </c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55" t="s">
        <v>192</v>
      </c>
      <c r="AJ37" s="456"/>
      <c r="AK37" s="456"/>
      <c r="AL37" s="456"/>
      <c r="AM37" s="456"/>
      <c r="AN37" s="456"/>
      <c r="AO37" s="456"/>
      <c r="AP37" s="456"/>
      <c r="AQ37" s="456"/>
      <c r="AR37" s="456"/>
      <c r="AS37" s="456"/>
      <c r="AT37" s="456"/>
      <c r="AU37" s="456"/>
      <c r="AV37" s="456"/>
      <c r="AW37" s="456"/>
      <c r="AX37" s="456"/>
      <c r="AY37" s="456"/>
      <c r="AZ37" s="456"/>
      <c r="BA37" s="447">
        <v>20.7</v>
      </c>
      <c r="BB37" s="448"/>
      <c r="BC37" s="448"/>
      <c r="BD37" s="448"/>
      <c r="BE37" s="448"/>
      <c r="BF37" s="448"/>
      <c r="BG37" s="448"/>
      <c r="BH37" s="448"/>
      <c r="BI37" s="448"/>
      <c r="BJ37" s="448"/>
      <c r="BK37" s="448"/>
      <c r="BL37" s="448"/>
      <c r="BM37" s="448"/>
      <c r="BN37" s="448"/>
      <c r="BO37" s="449"/>
    </row>
    <row r="38" spans="2:67" ht="19.5" customHeight="1">
      <c r="B38" s="455" t="s">
        <v>80</v>
      </c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47">
        <v>439.2</v>
      </c>
      <c r="U38" s="448"/>
      <c r="V38" s="448"/>
      <c r="W38" s="448"/>
      <c r="X38" s="448"/>
      <c r="Y38" s="448"/>
      <c r="Z38" s="448"/>
      <c r="AA38" s="448"/>
      <c r="AB38" s="448"/>
      <c r="AC38" s="448"/>
      <c r="AD38" s="448"/>
      <c r="AE38" s="448"/>
      <c r="AF38" s="448"/>
      <c r="AG38" s="448"/>
      <c r="AH38" s="448"/>
      <c r="AI38" s="455" t="s">
        <v>88</v>
      </c>
      <c r="AJ38" s="456"/>
      <c r="AK38" s="456"/>
      <c r="AL38" s="456"/>
      <c r="AM38" s="456"/>
      <c r="AN38" s="456"/>
      <c r="AO38" s="456"/>
      <c r="AP38" s="456"/>
      <c r="AQ38" s="456"/>
      <c r="AR38" s="456"/>
      <c r="AS38" s="456"/>
      <c r="AT38" s="456"/>
      <c r="AU38" s="456"/>
      <c r="AV38" s="456"/>
      <c r="AW38" s="456"/>
      <c r="AX38" s="456"/>
      <c r="AY38" s="456"/>
      <c r="AZ38" s="456"/>
      <c r="BA38" s="447">
        <v>957.6</v>
      </c>
      <c r="BB38" s="448"/>
      <c r="BC38" s="448"/>
      <c r="BD38" s="448"/>
      <c r="BE38" s="448"/>
      <c r="BF38" s="448"/>
      <c r="BG38" s="448"/>
      <c r="BH38" s="448"/>
      <c r="BI38" s="448"/>
      <c r="BJ38" s="448"/>
      <c r="BK38" s="448"/>
      <c r="BL38" s="448"/>
      <c r="BM38" s="448"/>
      <c r="BN38" s="448"/>
      <c r="BO38" s="449"/>
    </row>
    <row r="39" spans="2:67" ht="19.5" customHeight="1">
      <c r="B39" s="455" t="s">
        <v>81</v>
      </c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47">
        <v>314.8</v>
      </c>
      <c r="U39" s="448"/>
      <c r="V39" s="448"/>
      <c r="W39" s="448"/>
      <c r="X39" s="448"/>
      <c r="Y39" s="448"/>
      <c r="Z39" s="448"/>
      <c r="AA39" s="448"/>
      <c r="AB39" s="448"/>
      <c r="AC39" s="448"/>
      <c r="AD39" s="448"/>
      <c r="AE39" s="448"/>
      <c r="AF39" s="448"/>
      <c r="AG39" s="448"/>
      <c r="AH39" s="448"/>
      <c r="AI39" s="455" t="s">
        <v>58</v>
      </c>
      <c r="AJ39" s="456"/>
      <c r="AK39" s="456"/>
      <c r="AL39" s="456"/>
      <c r="AM39" s="456"/>
      <c r="AN39" s="456"/>
      <c r="AO39" s="456"/>
      <c r="AP39" s="456"/>
      <c r="AQ39" s="456"/>
      <c r="AR39" s="456"/>
      <c r="AS39" s="456"/>
      <c r="AT39" s="456"/>
      <c r="AU39" s="456"/>
      <c r="AV39" s="456"/>
      <c r="AW39" s="456"/>
      <c r="AX39" s="456"/>
      <c r="AY39" s="456"/>
      <c r="AZ39" s="456"/>
      <c r="BA39" s="447">
        <v>750.7</v>
      </c>
      <c r="BB39" s="448"/>
      <c r="BC39" s="448"/>
      <c r="BD39" s="448"/>
      <c r="BE39" s="448"/>
      <c r="BF39" s="448"/>
      <c r="BG39" s="448"/>
      <c r="BH39" s="448"/>
      <c r="BI39" s="448"/>
      <c r="BJ39" s="448"/>
      <c r="BK39" s="448"/>
      <c r="BL39" s="448"/>
      <c r="BM39" s="448"/>
      <c r="BN39" s="448"/>
      <c r="BO39" s="449"/>
    </row>
    <row r="40" spans="2:67" ht="19.5" customHeight="1">
      <c r="B40" s="460" t="s">
        <v>184</v>
      </c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461"/>
      <c r="R40" s="461"/>
      <c r="S40" s="461"/>
      <c r="T40" s="462">
        <v>6.6</v>
      </c>
      <c r="U40" s="463"/>
      <c r="V40" s="463"/>
      <c r="W40" s="463"/>
      <c r="X40" s="463"/>
      <c r="Y40" s="463"/>
      <c r="Z40" s="463"/>
      <c r="AA40" s="463"/>
      <c r="AB40" s="463"/>
      <c r="AC40" s="463"/>
      <c r="AD40" s="463"/>
      <c r="AE40" s="463"/>
      <c r="AF40" s="463"/>
      <c r="AG40" s="463"/>
      <c r="AH40" s="463"/>
      <c r="AI40" s="457" t="s">
        <v>291</v>
      </c>
      <c r="AJ40" s="458"/>
      <c r="AK40" s="458"/>
      <c r="AL40" s="458"/>
      <c r="AM40" s="458"/>
      <c r="AN40" s="458"/>
      <c r="AO40" s="458"/>
      <c r="AP40" s="458"/>
      <c r="AQ40" s="458"/>
      <c r="AR40" s="458"/>
      <c r="AS40" s="458"/>
      <c r="AT40" s="458"/>
      <c r="AU40" s="458"/>
      <c r="AV40" s="458"/>
      <c r="AW40" s="458"/>
      <c r="AX40" s="458"/>
      <c r="AY40" s="458"/>
      <c r="AZ40" s="458"/>
      <c r="BA40" s="450">
        <f>SUM(BA22:BO39,T22:AH40)</f>
        <v>9453.900000000003</v>
      </c>
      <c r="BB40" s="451"/>
      <c r="BC40" s="451"/>
      <c r="BD40" s="451"/>
      <c r="BE40" s="451"/>
      <c r="BF40" s="451"/>
      <c r="BG40" s="451"/>
      <c r="BH40" s="451"/>
      <c r="BI40" s="451"/>
      <c r="BJ40" s="451"/>
      <c r="BK40" s="451"/>
      <c r="BL40" s="451"/>
      <c r="BM40" s="451"/>
      <c r="BN40" s="451"/>
      <c r="BO40" s="452"/>
    </row>
    <row r="41" spans="2:34" ht="19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</sheetData>
  <sheetProtection/>
  <mergeCells count="198">
    <mergeCell ref="B34:S34"/>
    <mergeCell ref="T34:AH34"/>
    <mergeCell ref="L15:S15"/>
    <mergeCell ref="T15:AA15"/>
    <mergeCell ref="AB15:AI15"/>
    <mergeCell ref="B22:S22"/>
    <mergeCell ref="B24:S24"/>
    <mergeCell ref="B25:S25"/>
    <mergeCell ref="AI22:AZ22"/>
    <mergeCell ref="B27:S27"/>
    <mergeCell ref="I10:K10"/>
    <mergeCell ref="B10:E10"/>
    <mergeCell ref="B11:E11"/>
    <mergeCell ref="I14:K14"/>
    <mergeCell ref="B32:S32"/>
    <mergeCell ref="T32:AH32"/>
    <mergeCell ref="T22:AH22"/>
    <mergeCell ref="T29:AH29"/>
    <mergeCell ref="L10:S10"/>
    <mergeCell ref="B29:S29"/>
    <mergeCell ref="B3:K4"/>
    <mergeCell ref="B5:K5"/>
    <mergeCell ref="L3:AQ3"/>
    <mergeCell ref="I6:K6"/>
    <mergeCell ref="B7:E7"/>
    <mergeCell ref="F7:H7"/>
    <mergeCell ref="I7:K7"/>
    <mergeCell ref="B6:E6"/>
    <mergeCell ref="F6:H6"/>
    <mergeCell ref="L6:S6"/>
    <mergeCell ref="BA35:BO35"/>
    <mergeCell ref="AI34:AZ34"/>
    <mergeCell ref="I8:K8"/>
    <mergeCell ref="B9:E9"/>
    <mergeCell ref="F9:H9"/>
    <mergeCell ref="F11:H11"/>
    <mergeCell ref="I11:K11"/>
    <mergeCell ref="B15:E15"/>
    <mergeCell ref="F15:H15"/>
    <mergeCell ref="I15:K15"/>
    <mergeCell ref="BA22:BO22"/>
    <mergeCell ref="T24:AH24"/>
    <mergeCell ref="BA36:BO36"/>
    <mergeCell ref="AI32:AZ32"/>
    <mergeCell ref="BA32:BO32"/>
    <mergeCell ref="AI33:AZ33"/>
    <mergeCell ref="BA34:BO34"/>
    <mergeCell ref="AI35:AZ35"/>
    <mergeCell ref="T23:AH23"/>
    <mergeCell ref="AI29:AZ29"/>
    <mergeCell ref="BA30:BO30"/>
    <mergeCell ref="BA27:BO27"/>
    <mergeCell ref="T26:AH26"/>
    <mergeCell ref="BA26:BO26"/>
    <mergeCell ref="T10:AA10"/>
    <mergeCell ref="L11:S11"/>
    <mergeCell ref="AR15:AY15"/>
    <mergeCell ref="T12:AA12"/>
    <mergeCell ref="AI23:AZ23"/>
    <mergeCell ref="BH12:BO12"/>
    <mergeCell ref="BA31:BO31"/>
    <mergeCell ref="AB13:AI13"/>
    <mergeCell ref="BA33:BO33"/>
    <mergeCell ref="BA28:BO28"/>
    <mergeCell ref="T30:AH30"/>
    <mergeCell ref="BA29:BO29"/>
    <mergeCell ref="BH14:BO14"/>
    <mergeCell ref="BH13:BO13"/>
    <mergeCell ref="T13:AA13"/>
    <mergeCell ref="AJ15:AQ15"/>
    <mergeCell ref="I9:K9"/>
    <mergeCell ref="AZ11:BG11"/>
    <mergeCell ref="AJ13:AQ13"/>
    <mergeCell ref="I12:K12"/>
    <mergeCell ref="B21:S21"/>
    <mergeCell ref="AJ11:AQ11"/>
    <mergeCell ref="AZ13:BG13"/>
    <mergeCell ref="AI21:AZ21"/>
    <mergeCell ref="AZ12:BG12"/>
    <mergeCell ref="AZ15:BG15"/>
    <mergeCell ref="BH15:BO15"/>
    <mergeCell ref="BA25:BO25"/>
    <mergeCell ref="AI26:AZ26"/>
    <mergeCell ref="AI28:AZ28"/>
    <mergeCell ref="T21:AH21"/>
    <mergeCell ref="T11:AA11"/>
    <mergeCell ref="AJ14:AQ14"/>
    <mergeCell ref="BA24:BO24"/>
    <mergeCell ref="BH11:BO11"/>
    <mergeCell ref="AI24:AZ24"/>
    <mergeCell ref="BA23:BO23"/>
    <mergeCell ref="T7:AA7"/>
    <mergeCell ref="AI27:AZ27"/>
    <mergeCell ref="AB9:AI9"/>
    <mergeCell ref="AR13:AY13"/>
    <mergeCell ref="AR8:AY8"/>
    <mergeCell ref="AJ9:AQ9"/>
    <mergeCell ref="AJ10:AQ10"/>
    <mergeCell ref="AZ14:BG14"/>
    <mergeCell ref="AI25:AZ25"/>
    <mergeCell ref="BA21:BO21"/>
    <mergeCell ref="B23:S23"/>
    <mergeCell ref="L14:S14"/>
    <mergeCell ref="B14:E14"/>
    <mergeCell ref="F14:H14"/>
    <mergeCell ref="L4:S4"/>
    <mergeCell ref="L5:S5"/>
    <mergeCell ref="L8:S8"/>
    <mergeCell ref="L9:S9"/>
    <mergeCell ref="F10:H10"/>
    <mergeCell ref="AZ5:BG5"/>
    <mergeCell ref="T9:AA9"/>
    <mergeCell ref="AZ7:BG7"/>
    <mergeCell ref="AB6:AI6"/>
    <mergeCell ref="AJ6:AQ6"/>
    <mergeCell ref="AR6:AY6"/>
    <mergeCell ref="AZ8:BG8"/>
    <mergeCell ref="AJ8:AQ8"/>
    <mergeCell ref="AZ6:BG6"/>
    <mergeCell ref="AB8:AI8"/>
    <mergeCell ref="L7:S7"/>
    <mergeCell ref="T4:AA4"/>
    <mergeCell ref="T5:AA5"/>
    <mergeCell ref="T6:AA6"/>
    <mergeCell ref="B26:S26"/>
    <mergeCell ref="T28:AH28"/>
    <mergeCell ref="B8:E8"/>
    <mergeCell ref="F8:H8"/>
    <mergeCell ref="AB10:AI10"/>
    <mergeCell ref="AB11:AI11"/>
    <mergeCell ref="T25:AH25"/>
    <mergeCell ref="T27:AH27"/>
    <mergeCell ref="B30:S30"/>
    <mergeCell ref="AI30:AZ30"/>
    <mergeCell ref="B13:E13"/>
    <mergeCell ref="F13:H13"/>
    <mergeCell ref="I13:K13"/>
    <mergeCell ref="L13:S13"/>
    <mergeCell ref="T37:AH37"/>
    <mergeCell ref="B39:S39"/>
    <mergeCell ref="B40:S40"/>
    <mergeCell ref="T40:AH40"/>
    <mergeCell ref="B12:E12"/>
    <mergeCell ref="T33:AH33"/>
    <mergeCell ref="T35:AH35"/>
    <mergeCell ref="L12:S12"/>
    <mergeCell ref="T31:AH31"/>
    <mergeCell ref="B28:S28"/>
    <mergeCell ref="T38:AH38"/>
    <mergeCell ref="AI37:AZ37"/>
    <mergeCell ref="AI31:AZ31"/>
    <mergeCell ref="B33:S33"/>
    <mergeCell ref="T39:AH39"/>
    <mergeCell ref="AI36:AZ36"/>
    <mergeCell ref="B31:S31"/>
    <mergeCell ref="AI38:AZ38"/>
    <mergeCell ref="B37:S37"/>
    <mergeCell ref="B38:S38"/>
    <mergeCell ref="BH7:BO7"/>
    <mergeCell ref="AI39:AZ39"/>
    <mergeCell ref="AI40:AZ40"/>
    <mergeCell ref="B35:S35"/>
    <mergeCell ref="B36:S36"/>
    <mergeCell ref="F12:H12"/>
    <mergeCell ref="AB7:AI7"/>
    <mergeCell ref="AJ7:AQ7"/>
    <mergeCell ref="T8:AA8"/>
    <mergeCell ref="AR7:AY7"/>
    <mergeCell ref="BA38:BO38"/>
    <mergeCell ref="BA39:BO39"/>
    <mergeCell ref="BA40:BO40"/>
    <mergeCell ref="T14:AA14"/>
    <mergeCell ref="AB12:AI12"/>
    <mergeCell ref="AB14:AI14"/>
    <mergeCell ref="AJ12:AQ12"/>
    <mergeCell ref="AR14:AY14"/>
    <mergeCell ref="BA37:BO37"/>
    <mergeCell ref="T36:AH36"/>
    <mergeCell ref="AR4:AY4"/>
    <mergeCell ref="AR5:AY5"/>
    <mergeCell ref="AR3:BO3"/>
    <mergeCell ref="AB4:AI4"/>
    <mergeCell ref="AB5:AI5"/>
    <mergeCell ref="AJ4:AQ4"/>
    <mergeCell ref="AJ5:AQ5"/>
    <mergeCell ref="AZ4:BG4"/>
    <mergeCell ref="BH4:BO4"/>
    <mergeCell ref="BH5:BO5"/>
    <mergeCell ref="BH6:BO6"/>
    <mergeCell ref="BH10:BO10"/>
    <mergeCell ref="AR11:AY11"/>
    <mergeCell ref="AR12:AY12"/>
    <mergeCell ref="AR9:AY9"/>
    <mergeCell ref="AR10:AY10"/>
    <mergeCell ref="AZ10:BG10"/>
    <mergeCell ref="BH9:BO9"/>
    <mergeCell ref="AZ9:BG9"/>
    <mergeCell ref="BH8:BO8"/>
  </mergeCells>
  <printOptions/>
  <pageMargins left="0.7874015748031497" right="0.9055118110236221" top="0.7874015748031497" bottom="0.984251968503937" header="0.5118110236220472" footer="0.3937007874015748"/>
  <pageSetup horizontalDpi="300" verticalDpi="300" orientation="portrait" paperSize="9" scale="97" r:id="rId1"/>
  <headerFooter alignWithMargins="0">
    <oddFooter>&amp;C&amp;"ＭＳ 明朝,標準"-60-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70" zoomScaleNormal="70" zoomScaleSheetLayoutView="70" zoomScalePageLayoutView="0" workbookViewId="0" topLeftCell="A1">
      <selection activeCell="Y13" sqref="Y13"/>
    </sheetView>
  </sheetViews>
  <sheetFormatPr defaultColWidth="2.375" defaultRowHeight="15" customHeight="1"/>
  <cols>
    <col min="1" max="1" width="2.375" style="2" customWidth="1"/>
    <col min="2" max="2" width="32.75390625" style="2" customWidth="1"/>
    <col min="3" max="3" width="13.75390625" style="2" customWidth="1"/>
    <col min="4" max="4" width="15.00390625" style="2" customWidth="1"/>
    <col min="5" max="5" width="23.125" style="2" customWidth="1"/>
    <col min="6" max="6" width="5.25390625" style="2" customWidth="1"/>
    <col min="7" max="16384" width="2.375" style="2" customWidth="1"/>
  </cols>
  <sheetData>
    <row r="1" spans="1:9" ht="22.5" customHeight="1">
      <c r="A1" s="478" t="s">
        <v>240</v>
      </c>
      <c r="B1" s="478"/>
      <c r="C1" s="478"/>
      <c r="D1" s="478"/>
      <c r="E1" s="478"/>
      <c r="F1" s="11"/>
      <c r="G1" s="11"/>
      <c r="H1" s="11"/>
      <c r="I1" s="11"/>
    </row>
    <row r="3" ht="22.5" customHeight="1">
      <c r="A3" s="1" t="s">
        <v>344</v>
      </c>
    </row>
    <row r="4" spans="2:14" ht="15" customHeight="1">
      <c r="B4" s="4"/>
      <c r="C4" s="4"/>
      <c r="D4" s="4"/>
      <c r="E4" s="22" t="s">
        <v>347</v>
      </c>
      <c r="N4" s="22"/>
    </row>
    <row r="5" spans="2:5" ht="22.5" customHeight="1">
      <c r="B5" s="479" t="s">
        <v>237</v>
      </c>
      <c r="C5" s="480" t="s">
        <v>159</v>
      </c>
      <c r="D5" s="481" t="s">
        <v>89</v>
      </c>
      <c r="E5" s="30" t="s">
        <v>165</v>
      </c>
    </row>
    <row r="6" spans="2:5" ht="22.5" customHeight="1">
      <c r="B6" s="479"/>
      <c r="C6" s="480"/>
      <c r="D6" s="481"/>
      <c r="E6" s="242" t="s">
        <v>348</v>
      </c>
    </row>
    <row r="7" spans="2:5" ht="30" customHeight="1">
      <c r="B7" s="24" t="s">
        <v>13</v>
      </c>
      <c r="C7" s="258">
        <v>114</v>
      </c>
      <c r="D7" s="259">
        <v>4545</v>
      </c>
      <c r="E7" s="260">
        <v>10904160</v>
      </c>
    </row>
    <row r="8" spans="2:5" ht="30" customHeight="1">
      <c r="B8" s="15" t="s">
        <v>90</v>
      </c>
      <c r="C8" s="261">
        <v>17</v>
      </c>
      <c r="D8" s="262">
        <v>2236</v>
      </c>
      <c r="E8" s="263">
        <v>5594211</v>
      </c>
    </row>
    <row r="9" spans="2:5" ht="30" customHeight="1">
      <c r="B9" s="15" t="s">
        <v>91</v>
      </c>
      <c r="C9" s="261">
        <v>3</v>
      </c>
      <c r="D9" s="262">
        <v>166</v>
      </c>
      <c r="E9" s="263">
        <v>1312644</v>
      </c>
    </row>
    <row r="10" spans="2:5" ht="30" customHeight="1">
      <c r="B10" s="15" t="s">
        <v>92</v>
      </c>
      <c r="C10" s="261">
        <v>3</v>
      </c>
      <c r="D10" s="262">
        <v>30</v>
      </c>
      <c r="E10" s="263">
        <v>203598</v>
      </c>
    </row>
    <row r="11" spans="2:5" ht="30" customHeight="1">
      <c r="B11" s="15" t="s">
        <v>168</v>
      </c>
      <c r="C11" s="261">
        <v>5</v>
      </c>
      <c r="D11" s="262">
        <v>58</v>
      </c>
      <c r="E11" s="263">
        <v>85560</v>
      </c>
    </row>
    <row r="12" spans="2:5" ht="30" customHeight="1">
      <c r="B12" s="15" t="s">
        <v>349</v>
      </c>
      <c r="C12" s="261">
        <v>1</v>
      </c>
      <c r="D12" s="262">
        <v>5</v>
      </c>
      <c r="E12" s="263" t="s">
        <v>166</v>
      </c>
    </row>
    <row r="13" spans="2:5" ht="30" customHeight="1">
      <c r="B13" s="15" t="s">
        <v>93</v>
      </c>
      <c r="C13" s="261">
        <v>4</v>
      </c>
      <c r="D13" s="262">
        <v>25</v>
      </c>
      <c r="E13" s="263">
        <v>35077</v>
      </c>
    </row>
    <row r="14" spans="2:5" ht="30" customHeight="1">
      <c r="B14" s="15" t="s">
        <v>94</v>
      </c>
      <c r="C14" s="261">
        <v>3</v>
      </c>
      <c r="D14" s="262">
        <v>34</v>
      </c>
      <c r="E14" s="263">
        <v>99918</v>
      </c>
    </row>
    <row r="15" spans="2:5" ht="30" customHeight="1">
      <c r="B15" s="15" t="s">
        <v>350</v>
      </c>
      <c r="C15" s="261">
        <v>1</v>
      </c>
      <c r="D15" s="262">
        <v>13</v>
      </c>
      <c r="E15" s="263" t="s">
        <v>166</v>
      </c>
    </row>
    <row r="16" spans="2:5" ht="30" customHeight="1">
      <c r="B16" s="15" t="s">
        <v>95</v>
      </c>
      <c r="C16" s="261">
        <v>15</v>
      </c>
      <c r="D16" s="262">
        <v>400</v>
      </c>
      <c r="E16" s="263">
        <v>587968</v>
      </c>
    </row>
    <row r="17" spans="2:5" ht="30" customHeight="1">
      <c r="B17" s="15" t="s">
        <v>141</v>
      </c>
      <c r="C17" s="261">
        <v>7</v>
      </c>
      <c r="D17" s="262">
        <v>110</v>
      </c>
      <c r="E17" s="263">
        <v>149635</v>
      </c>
    </row>
    <row r="18" spans="2:5" ht="30" customHeight="1">
      <c r="B18" s="15" t="s">
        <v>140</v>
      </c>
      <c r="C18" s="261">
        <v>22</v>
      </c>
      <c r="D18" s="262">
        <v>612</v>
      </c>
      <c r="E18" s="263">
        <v>1395740</v>
      </c>
    </row>
    <row r="19" spans="2:5" ht="30" customHeight="1">
      <c r="B19" s="15" t="s">
        <v>139</v>
      </c>
      <c r="C19" s="261">
        <v>4</v>
      </c>
      <c r="D19" s="262">
        <v>42</v>
      </c>
      <c r="E19" s="263">
        <v>53583</v>
      </c>
    </row>
    <row r="20" spans="2:5" ht="30" customHeight="1">
      <c r="B20" s="25" t="s">
        <v>138</v>
      </c>
      <c r="C20" s="261">
        <v>6</v>
      </c>
      <c r="D20" s="262">
        <v>99</v>
      </c>
      <c r="E20" s="263">
        <v>120361</v>
      </c>
    </row>
    <row r="21" spans="2:5" ht="30" customHeight="1">
      <c r="B21" s="28" t="s">
        <v>96</v>
      </c>
      <c r="C21" s="264">
        <v>12</v>
      </c>
      <c r="D21" s="262">
        <v>211</v>
      </c>
      <c r="E21" s="263">
        <v>352322</v>
      </c>
    </row>
    <row r="22" spans="2:5" ht="30" customHeight="1">
      <c r="B22" s="28" t="s">
        <v>309</v>
      </c>
      <c r="C22" s="264">
        <v>3</v>
      </c>
      <c r="D22" s="262">
        <v>73</v>
      </c>
      <c r="E22" s="263">
        <v>130288</v>
      </c>
    </row>
    <row r="23" spans="2:5" ht="30" customHeight="1">
      <c r="B23" s="15" t="s">
        <v>97</v>
      </c>
      <c r="C23" s="261">
        <v>7</v>
      </c>
      <c r="D23" s="262">
        <v>419</v>
      </c>
      <c r="E23" s="263">
        <v>822363</v>
      </c>
    </row>
    <row r="24" spans="2:5" ht="30" customHeight="1">
      <c r="B24" s="23" t="s">
        <v>98</v>
      </c>
      <c r="C24" s="265">
        <v>2</v>
      </c>
      <c r="D24" s="266">
        <v>14</v>
      </c>
      <c r="E24" s="267" t="s">
        <v>166</v>
      </c>
    </row>
    <row r="25" spans="2:5" ht="15" customHeight="1">
      <c r="B25" s="21" t="s">
        <v>354</v>
      </c>
      <c r="C25" s="19"/>
      <c r="D25" s="4"/>
      <c r="E25" s="4"/>
    </row>
    <row r="26" spans="2:5" ht="15" customHeight="1">
      <c r="B26" s="4" t="s">
        <v>357</v>
      </c>
      <c r="C26" s="257"/>
      <c r="D26" s="4"/>
      <c r="E26" s="4"/>
    </row>
    <row r="27" spans="2:5" ht="15" customHeight="1">
      <c r="B27" s="4" t="s">
        <v>358</v>
      </c>
      <c r="C27" s="257"/>
      <c r="D27" s="4"/>
      <c r="E27" s="4"/>
    </row>
    <row r="28" spans="2:5" ht="15" customHeight="1">
      <c r="B28" s="29" t="s">
        <v>355</v>
      </c>
      <c r="C28" s="20"/>
      <c r="D28" s="20"/>
      <c r="E28" s="20"/>
    </row>
    <row r="29" spans="2:5" ht="15" customHeight="1">
      <c r="B29" s="29" t="s">
        <v>356</v>
      </c>
      <c r="C29" s="4"/>
      <c r="D29" s="4"/>
      <c r="E29" s="4"/>
    </row>
    <row r="30" spans="2:5" ht="15" customHeight="1">
      <c r="B30" s="4"/>
      <c r="C30" s="4"/>
      <c r="D30" s="4"/>
      <c r="E30" s="4"/>
    </row>
    <row r="31" spans="2:5" ht="15" customHeight="1">
      <c r="B31" s="4"/>
      <c r="C31" s="4"/>
      <c r="D31" s="4"/>
      <c r="E31" s="4"/>
    </row>
    <row r="32" spans="2:5" ht="15" customHeight="1">
      <c r="B32" s="4"/>
      <c r="C32" s="4"/>
      <c r="D32" s="4"/>
      <c r="E32" s="4"/>
    </row>
    <row r="33" spans="2:5" ht="15" customHeight="1">
      <c r="B33" s="4"/>
      <c r="C33" s="4"/>
      <c r="D33" s="4"/>
      <c r="E33" s="4"/>
    </row>
    <row r="34" spans="2:5" ht="15" customHeight="1">
      <c r="B34" s="4"/>
      <c r="C34" s="4"/>
      <c r="D34" s="4"/>
      <c r="E34" s="4"/>
    </row>
    <row r="35" spans="2:5" ht="15" customHeight="1">
      <c r="B35" s="4"/>
      <c r="C35" s="4"/>
      <c r="D35" s="4"/>
      <c r="E35" s="4"/>
    </row>
    <row r="36" spans="2:5" ht="15" customHeight="1">
      <c r="B36" s="4"/>
      <c r="C36" s="4"/>
      <c r="D36" s="4"/>
      <c r="E36" s="4"/>
    </row>
    <row r="37" spans="2:5" ht="15" customHeight="1">
      <c r="B37" s="4"/>
      <c r="C37" s="4"/>
      <c r="D37" s="4"/>
      <c r="E37" s="4"/>
    </row>
    <row r="38" spans="2:5" ht="15" customHeight="1">
      <c r="B38" s="4"/>
      <c r="C38" s="4"/>
      <c r="D38" s="4"/>
      <c r="E38" s="4"/>
    </row>
    <row r="39" spans="2:5" ht="15" customHeight="1">
      <c r="B39" s="4"/>
      <c r="C39" s="4"/>
      <c r="D39" s="4"/>
      <c r="E39" s="4"/>
    </row>
    <row r="40" spans="2:5" ht="15" customHeight="1">
      <c r="B40" s="4"/>
      <c r="C40" s="4"/>
      <c r="D40" s="4"/>
      <c r="E40" s="4"/>
    </row>
    <row r="41" spans="2:5" ht="15" customHeight="1">
      <c r="B41" s="4"/>
      <c r="C41" s="4"/>
      <c r="D41" s="4"/>
      <c r="E41" s="4"/>
    </row>
    <row r="42" spans="2:5" ht="15" customHeight="1">
      <c r="B42" s="4"/>
      <c r="C42" s="4"/>
      <c r="D42" s="4"/>
      <c r="E42" s="4"/>
    </row>
    <row r="43" spans="2:5" ht="15" customHeight="1">
      <c r="B43" s="4"/>
      <c r="C43" s="4"/>
      <c r="D43" s="4"/>
      <c r="E43" s="4"/>
    </row>
    <row r="44" spans="2:5" ht="15" customHeight="1">
      <c r="B44" s="4"/>
      <c r="C44" s="4"/>
      <c r="D44" s="4"/>
      <c r="E44" s="4"/>
    </row>
    <row r="45" spans="2:5" ht="15" customHeight="1">
      <c r="B45" s="4"/>
      <c r="C45" s="4"/>
      <c r="D45" s="4"/>
      <c r="E45" s="4"/>
    </row>
  </sheetData>
  <sheetProtection/>
  <mergeCells count="4">
    <mergeCell ref="A1:E1"/>
    <mergeCell ref="B5:B6"/>
    <mergeCell ref="C5:C6"/>
    <mergeCell ref="D5:D6"/>
  </mergeCells>
  <printOptions horizontalCentered="1"/>
  <pageMargins left="0.7874015748031497" right="0.9055118110236221" top="0.7874015748031497" bottom="0.984251968503937" header="0.5118110236220472" footer="0.3937007874015748"/>
  <pageSetup horizontalDpi="600" verticalDpi="600" orientation="portrait" paperSize="9" scale="92" r:id="rId2"/>
  <headerFooter alignWithMargins="0">
    <oddFooter>&amp;C&amp;"ＭＳ 明朝,標準"-&amp;A-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90" zoomScaleNormal="70" zoomScaleSheetLayoutView="90" zoomScalePageLayoutView="0" workbookViewId="0" topLeftCell="A1">
      <selection activeCell="U8" sqref="U8"/>
    </sheetView>
  </sheetViews>
  <sheetFormatPr defaultColWidth="2.375" defaultRowHeight="15" customHeight="1"/>
  <cols>
    <col min="1" max="1" width="2.375" style="2" customWidth="1"/>
    <col min="2" max="2" width="10.00390625" style="2" customWidth="1"/>
    <col min="3" max="3" width="7.375" style="2" customWidth="1"/>
    <col min="4" max="4" width="5.00390625" style="2" customWidth="1"/>
    <col min="5" max="6" width="18.75390625" style="2" customWidth="1"/>
    <col min="7" max="7" width="22.875" style="2" customWidth="1"/>
    <col min="8" max="8" width="2.375" style="2" customWidth="1"/>
    <col min="9" max="16384" width="2.375" style="2" customWidth="1"/>
  </cols>
  <sheetData>
    <row r="1" ht="22.5" customHeight="1">
      <c r="A1" s="1" t="s">
        <v>345</v>
      </c>
    </row>
    <row r="2" spans="2:7" ht="15" customHeight="1">
      <c r="B2" s="4"/>
      <c r="C2" s="4"/>
      <c r="D2" s="4"/>
      <c r="E2" s="4"/>
      <c r="F2" s="4"/>
      <c r="G2" s="22" t="s">
        <v>292</v>
      </c>
    </row>
    <row r="3" spans="2:7" ht="37.5" customHeight="1">
      <c r="B3" s="480" t="s">
        <v>238</v>
      </c>
      <c r="C3" s="488"/>
      <c r="D3" s="489"/>
      <c r="E3" s="47" t="s">
        <v>160</v>
      </c>
      <c r="F3" s="48" t="s">
        <v>89</v>
      </c>
      <c r="G3" s="12" t="s">
        <v>194</v>
      </c>
    </row>
    <row r="4" spans="2:7" ht="30.75" customHeight="1">
      <c r="B4" s="16" t="s">
        <v>48</v>
      </c>
      <c r="C4" s="8">
        <v>24</v>
      </c>
      <c r="D4" s="26" t="s">
        <v>45</v>
      </c>
      <c r="E4" s="31">
        <v>134</v>
      </c>
      <c r="F4" s="10">
        <v>4106</v>
      </c>
      <c r="G4" s="13">
        <v>78029</v>
      </c>
    </row>
    <row r="5" spans="2:7" ht="30.75" customHeight="1">
      <c r="B5" s="16"/>
      <c r="C5" s="8">
        <v>25</v>
      </c>
      <c r="D5" s="26"/>
      <c r="E5" s="32">
        <v>129</v>
      </c>
      <c r="F5" s="9">
        <v>4224</v>
      </c>
      <c r="G5" s="14">
        <v>76774</v>
      </c>
    </row>
    <row r="6" spans="2:7" ht="30.75" customHeight="1">
      <c r="B6" s="16"/>
      <c r="C6" s="27">
        <v>26</v>
      </c>
      <c r="D6" s="26"/>
      <c r="E6" s="32">
        <v>128</v>
      </c>
      <c r="F6" s="9">
        <v>4017</v>
      </c>
      <c r="G6" s="14">
        <v>85588</v>
      </c>
    </row>
    <row r="7" spans="2:7" ht="30.75" customHeight="1">
      <c r="B7" s="16"/>
      <c r="C7" s="27">
        <v>29</v>
      </c>
      <c r="D7" s="33"/>
      <c r="E7" s="32">
        <v>130</v>
      </c>
      <c r="F7" s="9">
        <v>4675</v>
      </c>
      <c r="G7" s="14">
        <v>97733</v>
      </c>
    </row>
    <row r="8" spans="2:7" ht="30.75" customHeight="1">
      <c r="B8" s="16"/>
      <c r="C8" s="27">
        <v>30</v>
      </c>
      <c r="D8" s="33"/>
      <c r="E8" s="32">
        <v>123</v>
      </c>
      <c r="F8" s="9">
        <v>4659</v>
      </c>
      <c r="G8" s="14">
        <v>98952</v>
      </c>
    </row>
    <row r="9" spans="2:7" ht="30.75" customHeight="1">
      <c r="B9" s="16" t="s">
        <v>294</v>
      </c>
      <c r="C9" s="79" t="s">
        <v>293</v>
      </c>
      <c r="D9" s="244" t="s">
        <v>45</v>
      </c>
      <c r="E9" s="32">
        <v>120</v>
      </c>
      <c r="F9" s="9">
        <v>4444</v>
      </c>
      <c r="G9" s="14">
        <v>97470</v>
      </c>
    </row>
    <row r="10" spans="2:7" ht="30.75" customHeight="1">
      <c r="B10" s="16"/>
      <c r="C10" s="87" t="s">
        <v>122</v>
      </c>
      <c r="D10" s="244"/>
      <c r="E10" s="250">
        <v>123</v>
      </c>
      <c r="F10" s="251">
        <v>4125</v>
      </c>
      <c r="G10" s="252">
        <v>95089</v>
      </c>
    </row>
    <row r="11" spans="2:7" ht="30.75" customHeight="1">
      <c r="B11" s="17"/>
      <c r="C11" s="277" t="s">
        <v>351</v>
      </c>
      <c r="D11" s="45"/>
      <c r="E11" s="278">
        <v>114</v>
      </c>
      <c r="F11" s="279">
        <v>4545</v>
      </c>
      <c r="G11" s="280">
        <v>109041</v>
      </c>
    </row>
    <row r="12" spans="2:7" ht="15" customHeight="1">
      <c r="B12" s="4" t="s">
        <v>352</v>
      </c>
      <c r="C12" s="253"/>
      <c r="D12" s="254"/>
      <c r="E12" s="255"/>
      <c r="F12" s="255"/>
      <c r="G12" s="256"/>
    </row>
    <row r="13" spans="2:6" ht="15" customHeight="1">
      <c r="B13" s="257" t="s">
        <v>297</v>
      </c>
      <c r="C13" s="246"/>
      <c r="D13" s="246"/>
      <c r="E13" s="246"/>
      <c r="F13" s="246"/>
    </row>
    <row r="14" ht="15" customHeight="1">
      <c r="B14" s="4" t="s">
        <v>359</v>
      </c>
    </row>
    <row r="15" ht="15" customHeight="1">
      <c r="B15" s="4" t="s">
        <v>360</v>
      </c>
    </row>
    <row r="17" ht="22.5" customHeight="1">
      <c r="A17" s="1" t="s">
        <v>346</v>
      </c>
    </row>
    <row r="18" spans="2:7" ht="15" customHeight="1">
      <c r="B18" s="4"/>
      <c r="C18" s="4"/>
      <c r="D18" s="4"/>
      <c r="E18" s="4"/>
      <c r="F18" s="4"/>
      <c r="G18" s="46" t="s">
        <v>353</v>
      </c>
    </row>
    <row r="19" spans="2:7" ht="37.5" customHeight="1">
      <c r="B19" s="484" t="s">
        <v>99</v>
      </c>
      <c r="C19" s="485"/>
      <c r="D19" s="485"/>
      <c r="E19" s="49" t="s">
        <v>239</v>
      </c>
      <c r="F19" s="50" t="s">
        <v>89</v>
      </c>
      <c r="G19" s="12" t="s">
        <v>194</v>
      </c>
    </row>
    <row r="20" spans="2:7" ht="30" customHeight="1">
      <c r="B20" s="484" t="s">
        <v>100</v>
      </c>
      <c r="C20" s="485"/>
      <c r="D20" s="485"/>
      <c r="E20" s="268">
        <v>9738</v>
      </c>
      <c r="F20" s="269">
        <v>238817</v>
      </c>
      <c r="G20" s="270">
        <v>7080474</v>
      </c>
    </row>
    <row r="21" spans="2:7" ht="30" customHeight="1">
      <c r="B21" s="486" t="s">
        <v>101</v>
      </c>
      <c r="C21" s="487"/>
      <c r="D21" s="487"/>
      <c r="E21" s="271">
        <v>114</v>
      </c>
      <c r="F21" s="272">
        <v>4545</v>
      </c>
      <c r="G21" s="273">
        <v>109041</v>
      </c>
    </row>
    <row r="22" spans="2:7" ht="37.5" customHeight="1">
      <c r="B22" s="482" t="s">
        <v>362</v>
      </c>
      <c r="C22" s="483"/>
      <c r="D22" s="483"/>
      <c r="E22" s="274">
        <f>E21/E20*100</f>
        <v>1.1706715958102278</v>
      </c>
      <c r="F22" s="275">
        <f>F21/F20*100</f>
        <v>1.9031308491439054</v>
      </c>
      <c r="G22" s="276">
        <f>G21/G20*100</f>
        <v>1.5400240153413458</v>
      </c>
    </row>
    <row r="23" ht="15" customHeight="1">
      <c r="B23" s="4" t="s">
        <v>359</v>
      </c>
    </row>
    <row r="24" ht="15" customHeight="1">
      <c r="B24" s="4" t="s">
        <v>361</v>
      </c>
    </row>
  </sheetData>
  <sheetProtection/>
  <mergeCells count="5">
    <mergeCell ref="B22:D22"/>
    <mergeCell ref="B19:D19"/>
    <mergeCell ref="B20:D20"/>
    <mergeCell ref="B21:D21"/>
    <mergeCell ref="B3:D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="70" zoomScaleNormal="70" zoomScaleSheetLayoutView="70" zoomScalePageLayoutView="0" workbookViewId="0" topLeftCell="A1">
      <selection activeCell="J1" sqref="J1"/>
    </sheetView>
  </sheetViews>
  <sheetFormatPr defaultColWidth="2.375" defaultRowHeight="15" customHeight="1"/>
  <cols>
    <col min="1" max="1" width="2.375" style="5" customWidth="1"/>
    <col min="2" max="2" width="1.25" style="5" customWidth="1"/>
    <col min="3" max="3" width="6.875" style="5" customWidth="1"/>
    <col min="4" max="4" width="34.75390625" style="5" customWidth="1"/>
    <col min="5" max="6" width="20.00390625" style="5" customWidth="1"/>
    <col min="7" max="7" width="2.375" style="5" customWidth="1"/>
    <col min="8" max="16384" width="2.375" style="5" customWidth="1"/>
  </cols>
  <sheetData>
    <row r="1" spans="1:6" ht="22.5" customHeight="1">
      <c r="A1" s="282" t="s">
        <v>0</v>
      </c>
      <c r="B1" s="282"/>
      <c r="C1" s="282"/>
      <c r="D1" s="282"/>
      <c r="E1" s="282"/>
      <c r="F1" s="282"/>
    </row>
    <row r="2" spans="1:6" ht="15" customHeight="1">
      <c r="A2" s="98"/>
      <c r="B2" s="98"/>
      <c r="C2" s="98"/>
      <c r="D2" s="98"/>
      <c r="E2" s="98"/>
      <c r="F2" s="98"/>
    </row>
    <row r="4" spans="1:2" ht="22.5" customHeight="1">
      <c r="A4" s="75" t="s">
        <v>329</v>
      </c>
      <c r="B4" s="75"/>
    </row>
    <row r="5" s="3" customFormat="1" ht="15" customHeight="1">
      <c r="F5" s="76" t="s">
        <v>270</v>
      </c>
    </row>
    <row r="6" spans="2:6" s="3" customFormat="1" ht="30" customHeight="1">
      <c r="B6" s="283" t="s">
        <v>1</v>
      </c>
      <c r="C6" s="284"/>
      <c r="D6" s="285"/>
      <c r="E6" s="117" t="s">
        <v>8</v>
      </c>
      <c r="F6" s="118" t="s">
        <v>9</v>
      </c>
    </row>
    <row r="7" spans="2:6" s="3" customFormat="1" ht="30" customHeight="1">
      <c r="B7" s="119"/>
      <c r="C7" s="96" t="s">
        <v>198</v>
      </c>
      <c r="D7" s="120" t="s">
        <v>271</v>
      </c>
      <c r="E7" s="121">
        <v>2378</v>
      </c>
      <c r="F7" s="122">
        <v>25388</v>
      </c>
    </row>
    <row r="8" spans="2:6" s="3" customFormat="1" ht="45" customHeight="1">
      <c r="B8" s="109"/>
      <c r="C8" s="79"/>
      <c r="D8" s="110"/>
      <c r="E8" s="111"/>
      <c r="F8" s="112"/>
    </row>
    <row r="9" spans="2:6" s="3" customFormat="1" ht="30" customHeight="1">
      <c r="B9" s="109"/>
      <c r="C9" s="79" t="s">
        <v>148</v>
      </c>
      <c r="D9" s="110" t="s">
        <v>12</v>
      </c>
      <c r="E9" s="111">
        <v>2</v>
      </c>
      <c r="F9" s="112">
        <v>12</v>
      </c>
    </row>
    <row r="10" spans="2:6" s="3" customFormat="1" ht="30" customHeight="1">
      <c r="B10" s="109"/>
      <c r="C10" s="79" t="s">
        <v>104</v>
      </c>
      <c r="D10" s="110" t="s">
        <v>245</v>
      </c>
      <c r="E10" s="111" t="s">
        <v>201</v>
      </c>
      <c r="F10" s="112" t="s">
        <v>200</v>
      </c>
    </row>
    <row r="11" spans="2:6" s="3" customFormat="1" ht="30" customHeight="1">
      <c r="B11" s="109"/>
      <c r="C11" s="79" t="s">
        <v>105</v>
      </c>
      <c r="D11" s="110" t="s">
        <v>3</v>
      </c>
      <c r="E11" s="111">
        <v>390</v>
      </c>
      <c r="F11" s="112">
        <v>1867</v>
      </c>
    </row>
    <row r="12" spans="2:6" s="3" customFormat="1" ht="30" customHeight="1">
      <c r="B12" s="109"/>
      <c r="C12" s="79" t="s">
        <v>106</v>
      </c>
      <c r="D12" s="110" t="s">
        <v>4</v>
      </c>
      <c r="E12" s="111">
        <v>298</v>
      </c>
      <c r="F12" s="112">
        <v>5309</v>
      </c>
    </row>
    <row r="13" spans="2:6" s="3" customFormat="1" ht="30" customHeight="1">
      <c r="B13" s="109"/>
      <c r="C13" s="79" t="s">
        <v>107</v>
      </c>
      <c r="D13" s="110" t="s">
        <v>5</v>
      </c>
      <c r="E13" s="111">
        <v>3</v>
      </c>
      <c r="F13" s="112">
        <v>20</v>
      </c>
    </row>
    <row r="14" spans="2:6" s="3" customFormat="1" ht="30" customHeight="1">
      <c r="B14" s="109"/>
      <c r="C14" s="79" t="s">
        <v>108</v>
      </c>
      <c r="D14" s="110" t="s">
        <v>6</v>
      </c>
      <c r="E14" s="111">
        <v>5</v>
      </c>
      <c r="F14" s="112">
        <v>15</v>
      </c>
    </row>
    <row r="15" spans="2:6" s="3" customFormat="1" ht="30" customHeight="1">
      <c r="B15" s="109"/>
      <c r="C15" s="79" t="s">
        <v>109</v>
      </c>
      <c r="D15" s="110" t="s">
        <v>246</v>
      </c>
      <c r="E15" s="111">
        <v>101</v>
      </c>
      <c r="F15" s="112">
        <v>2455</v>
      </c>
    </row>
    <row r="16" spans="2:6" s="3" customFormat="1" ht="30" customHeight="1">
      <c r="B16" s="109"/>
      <c r="C16" s="79" t="s">
        <v>110</v>
      </c>
      <c r="D16" s="110" t="s">
        <v>247</v>
      </c>
      <c r="E16" s="111">
        <v>641</v>
      </c>
      <c r="F16" s="112">
        <v>6013</v>
      </c>
    </row>
    <row r="17" spans="2:6" s="3" customFormat="1" ht="30" customHeight="1">
      <c r="B17" s="109"/>
      <c r="C17" s="79" t="s">
        <v>111</v>
      </c>
      <c r="D17" s="110" t="s">
        <v>248</v>
      </c>
      <c r="E17" s="111">
        <v>14</v>
      </c>
      <c r="F17" s="112">
        <v>227</v>
      </c>
    </row>
    <row r="18" spans="2:6" s="3" customFormat="1" ht="30" customHeight="1">
      <c r="B18" s="109"/>
      <c r="C18" s="79" t="s">
        <v>112</v>
      </c>
      <c r="D18" s="110" t="s">
        <v>249</v>
      </c>
      <c r="E18" s="111">
        <v>107</v>
      </c>
      <c r="F18" s="112">
        <v>421</v>
      </c>
    </row>
    <row r="19" spans="2:6" s="3" customFormat="1" ht="30" customHeight="1">
      <c r="B19" s="109"/>
      <c r="C19" s="79" t="s">
        <v>113</v>
      </c>
      <c r="D19" s="110" t="s">
        <v>267</v>
      </c>
      <c r="E19" s="111">
        <v>62</v>
      </c>
      <c r="F19" s="112">
        <v>223</v>
      </c>
    </row>
    <row r="20" spans="2:6" s="3" customFormat="1" ht="30" customHeight="1">
      <c r="B20" s="109"/>
      <c r="C20" s="79" t="s">
        <v>114</v>
      </c>
      <c r="D20" s="110" t="s">
        <v>250</v>
      </c>
      <c r="E20" s="111">
        <v>244</v>
      </c>
      <c r="F20" s="112">
        <v>2339</v>
      </c>
    </row>
    <row r="21" spans="2:6" s="3" customFormat="1" ht="30" customHeight="1">
      <c r="B21" s="109"/>
      <c r="C21" s="79" t="s">
        <v>115</v>
      </c>
      <c r="D21" s="110" t="s">
        <v>251</v>
      </c>
      <c r="E21" s="111">
        <v>162</v>
      </c>
      <c r="F21" s="112">
        <v>1015</v>
      </c>
    </row>
    <row r="22" spans="2:6" s="3" customFormat="1" ht="30" customHeight="1">
      <c r="B22" s="109"/>
      <c r="C22" s="79" t="s">
        <v>116</v>
      </c>
      <c r="D22" s="110" t="s">
        <v>252</v>
      </c>
      <c r="E22" s="111">
        <v>74</v>
      </c>
      <c r="F22" s="112">
        <v>509</v>
      </c>
    </row>
    <row r="23" spans="2:6" s="3" customFormat="1" ht="30" customHeight="1">
      <c r="B23" s="109"/>
      <c r="C23" s="79" t="s">
        <v>117</v>
      </c>
      <c r="D23" s="110" t="s">
        <v>244</v>
      </c>
      <c r="E23" s="111">
        <v>152</v>
      </c>
      <c r="F23" s="112">
        <v>3655</v>
      </c>
    </row>
    <row r="24" spans="2:6" s="3" customFormat="1" ht="30" customHeight="1">
      <c r="B24" s="109"/>
      <c r="C24" s="79" t="s">
        <v>118</v>
      </c>
      <c r="D24" s="110" t="s">
        <v>7</v>
      </c>
      <c r="E24" s="111">
        <v>9</v>
      </c>
      <c r="F24" s="112">
        <v>359</v>
      </c>
    </row>
    <row r="25" spans="2:6" s="3" customFormat="1" ht="30" customHeight="1">
      <c r="B25" s="113"/>
      <c r="C25" s="45" t="s">
        <v>197</v>
      </c>
      <c r="D25" s="114" t="s">
        <v>268</v>
      </c>
      <c r="E25" s="115">
        <v>114</v>
      </c>
      <c r="F25" s="116">
        <v>949</v>
      </c>
    </row>
    <row r="26" s="3" customFormat="1" ht="15" customHeight="1">
      <c r="B26" s="74" t="s">
        <v>279</v>
      </c>
    </row>
    <row r="27" s="3" customFormat="1" ht="15" customHeight="1">
      <c r="C27" s="3" t="s">
        <v>295</v>
      </c>
    </row>
    <row r="28" s="3" customFormat="1" ht="15" customHeight="1">
      <c r="D28" s="3" t="s">
        <v>296</v>
      </c>
    </row>
    <row r="29" s="3" customFormat="1" ht="15" customHeight="1"/>
    <row r="30" s="3" customFormat="1" ht="15" customHeight="1"/>
    <row r="31" s="3" customFormat="1" ht="15" customHeight="1"/>
    <row r="32" s="3" customFormat="1" ht="15" customHeight="1"/>
    <row r="33" s="3" customFormat="1" ht="15" customHeight="1"/>
    <row r="34" s="3" customFormat="1" ht="15" customHeight="1"/>
    <row r="35" s="3" customFormat="1" ht="15" customHeight="1"/>
    <row r="36" s="3" customFormat="1" ht="15" customHeight="1"/>
    <row r="37" s="3" customFormat="1" ht="15" customHeight="1"/>
    <row r="38" s="3" customFormat="1" ht="15" customHeight="1"/>
  </sheetData>
  <sheetProtection/>
  <mergeCells count="2">
    <mergeCell ref="A1:F1"/>
    <mergeCell ref="B6:D6"/>
  </mergeCells>
  <printOptions horizontalCentered="1"/>
  <pageMargins left="0.7874015748031497" right="0.9055118110236221" top="0.7874015748031497" bottom="0.984251968503937" header="0.5118110236220472" footer="0.3937007874015748"/>
  <pageSetup fitToHeight="1" fitToWidth="1" horizontalDpi="600" verticalDpi="600" orientation="portrait" paperSize="9" scale="97" r:id="rId2"/>
  <headerFooter alignWithMargins="0">
    <oddFooter>&amp;C&amp;"ＭＳ 明朝,標準"-&amp;A-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28"/>
  <sheetViews>
    <sheetView view="pageBreakPreview" zoomScale="60" zoomScaleNormal="70" zoomScalePageLayoutView="0" workbookViewId="0" topLeftCell="A1">
      <selection activeCell="BR1" sqref="BR1"/>
    </sheetView>
  </sheetViews>
  <sheetFormatPr defaultColWidth="1.25" defaultRowHeight="7.5" customHeight="1"/>
  <cols>
    <col min="1" max="32" width="1.25" style="4" customWidth="1"/>
    <col min="33" max="33" width="1.25" style="3" customWidth="1"/>
    <col min="34" max="77" width="1.25" style="4" customWidth="1"/>
    <col min="78" max="78" width="27.25390625" style="4" customWidth="1"/>
    <col min="79" max="79" width="8.875" style="4" customWidth="1"/>
    <col min="80" max="82" width="9.125" style="4" customWidth="1"/>
    <col min="83" max="16384" width="1.25" style="4" customWidth="1"/>
  </cols>
  <sheetData>
    <row r="1" spans="1:69" ht="22.5" customHeight="1">
      <c r="A1" s="61" t="s">
        <v>330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62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</row>
    <row r="2" spans="78:82" ht="15" customHeight="1">
      <c r="BZ2" s="20" t="s">
        <v>163</v>
      </c>
      <c r="CB2" s="6" t="s">
        <v>8</v>
      </c>
      <c r="CD2" s="20"/>
    </row>
    <row r="3" spans="3:82" ht="15" customHeight="1">
      <c r="C3" s="4" t="s">
        <v>10</v>
      </c>
      <c r="BZ3" s="63" t="s">
        <v>164</v>
      </c>
      <c r="CA3" s="63">
        <f>SUM(CA4:CA9)</f>
        <v>1</v>
      </c>
      <c r="CB3" s="64">
        <f>SUM(CB4:CB9)</f>
        <v>2378</v>
      </c>
      <c r="CC3" s="65">
        <f>'47'!E7</f>
        <v>2378</v>
      </c>
      <c r="CD3" s="20"/>
    </row>
    <row r="4" spans="78:80" ht="15" customHeight="1">
      <c r="BZ4" s="66" t="s">
        <v>3</v>
      </c>
      <c r="CA4" s="67">
        <f aca="true" t="shared" si="0" ref="CA4:CA9">ROUND(CB4/$CB$3,3)</f>
        <v>0.164</v>
      </c>
      <c r="CB4" s="64">
        <f>'47'!E11</f>
        <v>390</v>
      </c>
    </row>
    <row r="5" spans="78:80" ht="15" customHeight="1">
      <c r="BZ5" s="66" t="s">
        <v>4</v>
      </c>
      <c r="CA5" s="67">
        <f t="shared" si="0"/>
        <v>0.125</v>
      </c>
      <c r="CB5" s="64">
        <f>'47'!E12</f>
        <v>298</v>
      </c>
    </row>
    <row r="6" spans="78:80" ht="15" customHeight="1">
      <c r="BZ6" s="66" t="s">
        <v>266</v>
      </c>
      <c r="CA6" s="67">
        <f t="shared" si="0"/>
        <v>0.372</v>
      </c>
      <c r="CB6" s="64">
        <f>'47'!E16+'47'!E20</f>
        <v>885</v>
      </c>
    </row>
    <row r="7" spans="78:80" ht="15" customHeight="1">
      <c r="BZ7" s="66" t="s">
        <v>162</v>
      </c>
      <c r="CA7" s="67">
        <f t="shared" si="0"/>
        <v>0.146</v>
      </c>
      <c r="CB7" s="64">
        <f>'47'!E19+'47'!E21+'47'!E24+'47'!E25</f>
        <v>347</v>
      </c>
    </row>
    <row r="8" spans="78:80" ht="15" customHeight="1">
      <c r="BZ8" s="66" t="s">
        <v>265</v>
      </c>
      <c r="CA8" s="67">
        <f t="shared" si="0"/>
        <v>0.045</v>
      </c>
      <c r="CB8" s="64">
        <f>'47'!E14+'47'!E15</f>
        <v>106</v>
      </c>
    </row>
    <row r="9" spans="78:80" ht="15" customHeight="1">
      <c r="BZ9" s="66" t="s">
        <v>58</v>
      </c>
      <c r="CA9" s="67">
        <f t="shared" si="0"/>
        <v>0.148</v>
      </c>
      <c r="CB9" s="64">
        <f>'47'!E9+'47'!E13+'47'!E17+'47'!E18+'47'!E22+'47'!E23</f>
        <v>352</v>
      </c>
    </row>
    <row r="10" spans="78:82" ht="15" customHeight="1">
      <c r="BZ10" s="20" t="s">
        <v>163</v>
      </c>
      <c r="CA10" s="63"/>
      <c r="CB10" s="20" t="s">
        <v>170</v>
      </c>
      <c r="CC10" s="20"/>
      <c r="CD10" s="20"/>
    </row>
    <row r="11" spans="78:82" ht="15" customHeight="1">
      <c r="BZ11" s="63" t="str">
        <f>BZ3</f>
        <v>全体</v>
      </c>
      <c r="CA11" s="63">
        <f>SUM(CA12:CA17)</f>
        <v>1</v>
      </c>
      <c r="CB11" s="64">
        <f>SUM(CB12:CB17)</f>
        <v>25388</v>
      </c>
      <c r="CC11" s="65">
        <f>'47'!F7</f>
        <v>25388</v>
      </c>
      <c r="CD11" s="20"/>
    </row>
    <row r="12" spans="78:82" ht="15" customHeight="1">
      <c r="BZ12" s="66" t="str">
        <f aca="true" t="shared" si="1" ref="BZ12:BZ17">BZ4</f>
        <v>建設業</v>
      </c>
      <c r="CA12" s="67">
        <f aca="true" t="shared" si="2" ref="CA12:CA17">ROUND(CB12/$CB$11,3)</f>
        <v>0.074</v>
      </c>
      <c r="CB12" s="64">
        <f>'47'!F11</f>
        <v>1867</v>
      </c>
      <c r="CC12" s="20"/>
      <c r="CD12" s="20"/>
    </row>
    <row r="13" spans="78:82" ht="15" customHeight="1">
      <c r="BZ13" s="66" t="str">
        <f t="shared" si="1"/>
        <v>製造業</v>
      </c>
      <c r="CA13" s="67">
        <f t="shared" si="2"/>
        <v>0.209</v>
      </c>
      <c r="CB13" s="64">
        <f>'47'!F12</f>
        <v>5309</v>
      </c>
      <c r="CC13" s="20"/>
      <c r="CD13" s="20"/>
    </row>
    <row r="14" spans="78:82" ht="15" customHeight="1">
      <c r="BZ14" s="66" t="str">
        <f t="shared" si="1"/>
        <v>卸売業，小売業，宿泊業，飲食サービス業</v>
      </c>
      <c r="CA14" s="67">
        <f t="shared" si="2"/>
        <v>0.329</v>
      </c>
      <c r="CB14" s="64">
        <f>'47'!F16+'47'!F20</f>
        <v>8352</v>
      </c>
      <c r="CD14" s="20"/>
    </row>
    <row r="15" spans="78:82" ht="15" customHeight="1">
      <c r="BZ15" s="66" t="str">
        <f t="shared" si="1"/>
        <v>サービス業（複合サービス事業を含む）</v>
      </c>
      <c r="CA15" s="67">
        <f t="shared" si="2"/>
        <v>0.1</v>
      </c>
      <c r="CB15" s="64">
        <f>SUM('47'!F19,'47'!F21,'47'!F24,'47'!F25)</f>
        <v>2546</v>
      </c>
      <c r="CC15" s="20"/>
      <c r="CD15" s="20"/>
    </row>
    <row r="16" spans="78:82" ht="15" customHeight="1">
      <c r="BZ16" s="66" t="str">
        <f>BZ8</f>
        <v>運輸業，郵便業，情報通信業</v>
      </c>
      <c r="CA16" s="67">
        <f t="shared" si="2"/>
        <v>0.097</v>
      </c>
      <c r="CB16" s="64">
        <f>'47'!F14+'47'!F15</f>
        <v>2470</v>
      </c>
      <c r="CC16" s="20"/>
      <c r="CD16" s="20"/>
    </row>
    <row r="17" spans="78:82" ht="15" customHeight="1">
      <c r="BZ17" s="66" t="str">
        <f t="shared" si="1"/>
        <v>その他</v>
      </c>
      <c r="CA17" s="67">
        <f t="shared" si="2"/>
        <v>0.191</v>
      </c>
      <c r="CB17" s="64">
        <f>SUM('47'!F9,'47'!F13,'47'!F17,'47'!F18,'47'!F22,'47'!F23)</f>
        <v>4844</v>
      </c>
      <c r="CD17" s="20"/>
    </row>
    <row r="18" spans="78:82" ht="15" customHeight="1">
      <c r="BZ18" s="63"/>
      <c r="CA18" s="63"/>
      <c r="CB18" s="20"/>
      <c r="CC18" s="20"/>
      <c r="CD18" s="20"/>
    </row>
    <row r="19" spans="78:82" ht="15" customHeight="1">
      <c r="BZ19" s="63"/>
      <c r="CA19" s="63"/>
      <c r="CB19" s="20"/>
      <c r="CC19" s="20"/>
      <c r="CD19" s="20"/>
    </row>
    <row r="20" ht="15" customHeight="1">
      <c r="CD20" s="20"/>
    </row>
    <row r="21" spans="78:82" ht="15" customHeight="1">
      <c r="BZ21" s="63"/>
      <c r="CA21" s="63"/>
      <c r="CB21" s="20"/>
      <c r="CC21" s="20"/>
      <c r="CD21" s="20"/>
    </row>
    <row r="22" spans="78:82" ht="15" customHeight="1">
      <c r="BZ22" s="63"/>
      <c r="CA22" s="63"/>
      <c r="CB22" s="20"/>
      <c r="CC22" s="20"/>
      <c r="CD22" s="20"/>
    </row>
    <row r="23" ht="15" customHeight="1">
      <c r="CD23" s="20"/>
    </row>
    <row r="24" spans="78:82" ht="15" customHeight="1">
      <c r="BZ24" s="63"/>
      <c r="CA24" s="63"/>
      <c r="CB24" s="20"/>
      <c r="CC24" s="20"/>
      <c r="CD24" s="20"/>
    </row>
    <row r="25" spans="78:82" ht="15" customHeight="1">
      <c r="BZ25" s="63"/>
      <c r="CA25" s="63"/>
      <c r="CB25" s="20"/>
      <c r="CC25" s="20"/>
      <c r="CD25" s="20"/>
    </row>
    <row r="26" spans="78:82" ht="15" customHeight="1">
      <c r="BZ26" s="63"/>
      <c r="CA26" s="63"/>
      <c r="CB26" s="20"/>
      <c r="CC26" s="20"/>
      <c r="CD26" s="20"/>
    </row>
    <row r="27" spans="78:82" ht="15" customHeight="1">
      <c r="BZ27" s="63"/>
      <c r="CA27" s="63"/>
      <c r="CB27" s="20"/>
      <c r="CC27" s="20"/>
      <c r="CD27" s="20"/>
    </row>
    <row r="28" ht="15" customHeight="1">
      <c r="C28" s="4" t="s">
        <v>11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2"/>
  <headerFooter alignWithMargins="0">
    <oddFooter>&amp;C&amp;"ＭＳ 明朝,標準"-&amp;A-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="70" zoomScaleNormal="70" zoomScaleSheetLayoutView="70" zoomScalePageLayoutView="0" workbookViewId="0" topLeftCell="A1">
      <selection activeCell="C2" sqref="C2"/>
    </sheetView>
  </sheetViews>
  <sheetFormatPr defaultColWidth="2.375" defaultRowHeight="15" customHeight="1"/>
  <cols>
    <col min="1" max="3" width="2.375" style="3" customWidth="1"/>
    <col min="4" max="4" width="7.375" style="3" customWidth="1"/>
    <col min="5" max="5" width="35.625" style="3" customWidth="1"/>
    <col min="6" max="11" width="9.125" style="3" customWidth="1"/>
    <col min="12" max="12" width="11.25390625" style="3" customWidth="1"/>
    <col min="13" max="13" width="10.375" style="3" customWidth="1"/>
    <col min="14" max="16" width="9.125" style="3" customWidth="1"/>
    <col min="17" max="17" width="3.75390625" style="3" customWidth="1"/>
    <col min="18" max="16384" width="2.375" style="3" customWidth="1"/>
  </cols>
  <sheetData>
    <row r="1" spans="1:3" ht="22.5" customHeight="1">
      <c r="A1" s="297" t="str">
        <f ca="1">"-"&amp;RIGHT(CELL("filename",A1),LEN(CELL("filename",A1))-FIND("]",CELL("filename",A1)))&amp;"-"</f>
        <v>-49-</v>
      </c>
      <c r="C1" s="129" t="s">
        <v>331</v>
      </c>
    </row>
    <row r="2" ht="15" customHeight="1">
      <c r="A2" s="297"/>
    </row>
    <row r="3" spans="1:16" ht="22.5" customHeight="1">
      <c r="A3" s="297"/>
      <c r="D3" s="286" t="s">
        <v>1</v>
      </c>
      <c r="E3" s="287"/>
      <c r="F3" s="293" t="s">
        <v>272</v>
      </c>
      <c r="G3" s="294"/>
      <c r="H3" s="294"/>
      <c r="I3" s="295"/>
      <c r="J3" s="290" t="s">
        <v>146</v>
      </c>
      <c r="K3" s="291"/>
      <c r="L3" s="292"/>
      <c r="M3" s="293" t="s">
        <v>277</v>
      </c>
      <c r="N3" s="294"/>
      <c r="O3" s="296"/>
      <c r="P3" s="130"/>
    </row>
    <row r="4" spans="1:16" ht="22.5" customHeight="1">
      <c r="A4" s="297"/>
      <c r="D4" s="288"/>
      <c r="E4" s="289"/>
      <c r="F4" s="18" t="s">
        <v>203</v>
      </c>
      <c r="G4" s="18" t="s">
        <v>158</v>
      </c>
      <c r="H4" s="68" t="s">
        <v>202</v>
      </c>
      <c r="I4" s="18" t="s">
        <v>273</v>
      </c>
      <c r="J4" s="18" t="s">
        <v>158</v>
      </c>
      <c r="K4" s="68" t="s">
        <v>202</v>
      </c>
      <c r="L4" s="94" t="s">
        <v>273</v>
      </c>
      <c r="M4" s="18" t="s">
        <v>158</v>
      </c>
      <c r="N4" s="68" t="s">
        <v>202</v>
      </c>
      <c r="O4" s="94" t="s">
        <v>273</v>
      </c>
      <c r="P4" s="131"/>
    </row>
    <row r="5" spans="1:16" ht="22.5" customHeight="1">
      <c r="A5" s="297"/>
      <c r="D5" s="95" t="s">
        <v>275</v>
      </c>
      <c r="E5" s="132" t="s">
        <v>274</v>
      </c>
      <c r="F5" s="34">
        <v>2601</v>
      </c>
      <c r="G5" s="35">
        <v>2468</v>
      </c>
      <c r="H5" s="51">
        <v>2482</v>
      </c>
      <c r="I5" s="123">
        <v>2378</v>
      </c>
      <c r="J5" s="55">
        <f>IF(ISERROR(G5-F5),"―",IF(G5-F5=0,"―",G5-F5))</f>
        <v>-133</v>
      </c>
      <c r="K5" s="55">
        <f>IF(ISERROR(H5-G5),"―",IF(H5-G5=0,"―",H5-G5))</f>
        <v>14</v>
      </c>
      <c r="L5" s="124">
        <f>IF(ISERROR(I5-H5),"―",IF(I5-H5=0,"―",I5-H5))</f>
        <v>-104</v>
      </c>
      <c r="M5" s="133">
        <f aca="true" t="shared" si="0" ref="M5:M22">IF(J5="―","―",ROUND(J5/F5*100,1))</f>
        <v>-5.1</v>
      </c>
      <c r="N5" s="134">
        <f aca="true" t="shared" si="1" ref="N5:N23">IF(K5="―","―",ROUND(K5/G5*100,1))</f>
        <v>0.6</v>
      </c>
      <c r="O5" s="135">
        <f>IF(L5="―","―",ROUND(L5/H5*100,1))</f>
        <v>-4.2</v>
      </c>
      <c r="P5" s="136"/>
    </row>
    <row r="6" spans="1:16" ht="22.5" customHeight="1">
      <c r="A6" s="297"/>
      <c r="D6" s="92"/>
      <c r="E6" s="110"/>
      <c r="F6" s="35"/>
      <c r="G6" s="35"/>
      <c r="H6" s="52"/>
      <c r="I6" s="125"/>
      <c r="J6" s="55"/>
      <c r="K6" s="55"/>
      <c r="L6" s="124"/>
      <c r="M6" s="137"/>
      <c r="N6" s="138"/>
      <c r="O6" s="139"/>
      <c r="P6" s="140"/>
    </row>
    <row r="7" spans="1:16" ht="22.5" customHeight="1">
      <c r="A7" s="297"/>
      <c r="D7" s="92" t="s">
        <v>281</v>
      </c>
      <c r="E7" s="110" t="s">
        <v>12</v>
      </c>
      <c r="F7" s="35">
        <v>4</v>
      </c>
      <c r="G7" s="35">
        <v>4</v>
      </c>
      <c r="H7" s="52">
        <v>3</v>
      </c>
      <c r="I7" s="125">
        <v>2</v>
      </c>
      <c r="J7" s="55" t="str">
        <f aca="true" t="shared" si="2" ref="J7:J23">IF(ISERROR(G7-F7),"―",IF(G7-F7=0,"―",G7-F7))</f>
        <v>―</v>
      </c>
      <c r="K7" s="55">
        <f aca="true" t="shared" si="3" ref="K7:K23">IF(ISERROR(H7-G7),"―",IF(H7-G7=0,"―",H7-G7))</f>
        <v>-1</v>
      </c>
      <c r="L7" s="124">
        <f aca="true" t="shared" si="4" ref="L7:L23">IF(ISERROR(I7-H7),"―",IF(I7-H7=0,"―",I7-H7))</f>
        <v>-1</v>
      </c>
      <c r="M7" s="137" t="str">
        <f t="shared" si="0"/>
        <v>―</v>
      </c>
      <c r="N7" s="138">
        <f t="shared" si="1"/>
        <v>-25</v>
      </c>
      <c r="O7" s="139">
        <f aca="true" t="shared" si="5" ref="O7:O23">IF(L7="―","―",ROUND(L7/H7*100,1))</f>
        <v>-33.3</v>
      </c>
      <c r="P7" s="141"/>
    </row>
    <row r="8" spans="1:16" ht="22.5" customHeight="1">
      <c r="A8" s="297"/>
      <c r="D8" s="92" t="s">
        <v>104</v>
      </c>
      <c r="E8" s="110" t="s">
        <v>245</v>
      </c>
      <c r="F8" s="35" t="s">
        <v>195</v>
      </c>
      <c r="G8" s="35" t="s">
        <v>195</v>
      </c>
      <c r="H8" s="52" t="s">
        <v>276</v>
      </c>
      <c r="I8" s="125" t="s">
        <v>195</v>
      </c>
      <c r="J8" s="55" t="str">
        <f t="shared" si="2"/>
        <v>―</v>
      </c>
      <c r="K8" s="55" t="str">
        <f t="shared" si="3"/>
        <v>―</v>
      </c>
      <c r="L8" s="124" t="str">
        <f t="shared" si="4"/>
        <v>―</v>
      </c>
      <c r="M8" s="137" t="str">
        <f t="shared" si="0"/>
        <v>―</v>
      </c>
      <c r="N8" s="138" t="str">
        <f t="shared" si="1"/>
        <v>―</v>
      </c>
      <c r="O8" s="139" t="str">
        <f t="shared" si="5"/>
        <v>―</v>
      </c>
      <c r="P8" s="142"/>
    </row>
    <row r="9" spans="1:16" ht="22.5" customHeight="1">
      <c r="A9" s="297"/>
      <c r="D9" s="92" t="s">
        <v>105</v>
      </c>
      <c r="E9" s="110" t="s">
        <v>3</v>
      </c>
      <c r="F9" s="35">
        <v>454</v>
      </c>
      <c r="G9" s="35">
        <v>426</v>
      </c>
      <c r="H9" s="52">
        <v>414</v>
      </c>
      <c r="I9" s="125">
        <v>390</v>
      </c>
      <c r="J9" s="55">
        <f t="shared" si="2"/>
        <v>-28</v>
      </c>
      <c r="K9" s="55">
        <f t="shared" si="3"/>
        <v>-12</v>
      </c>
      <c r="L9" s="124">
        <f t="shared" si="4"/>
        <v>-24</v>
      </c>
      <c r="M9" s="137">
        <f t="shared" si="0"/>
        <v>-6.2</v>
      </c>
      <c r="N9" s="138">
        <f t="shared" si="1"/>
        <v>-2.8</v>
      </c>
      <c r="O9" s="139">
        <f t="shared" si="5"/>
        <v>-5.8</v>
      </c>
      <c r="P9" s="142"/>
    </row>
    <row r="10" spans="1:16" ht="22.5" customHeight="1">
      <c r="A10" s="297"/>
      <c r="D10" s="92" t="s">
        <v>106</v>
      </c>
      <c r="E10" s="110" t="s">
        <v>4</v>
      </c>
      <c r="F10" s="35">
        <v>349</v>
      </c>
      <c r="G10" s="35">
        <v>321</v>
      </c>
      <c r="H10" s="52">
        <v>305</v>
      </c>
      <c r="I10" s="125">
        <v>298</v>
      </c>
      <c r="J10" s="55">
        <f t="shared" si="2"/>
        <v>-28</v>
      </c>
      <c r="K10" s="55">
        <f t="shared" si="3"/>
        <v>-16</v>
      </c>
      <c r="L10" s="124">
        <f t="shared" si="4"/>
        <v>-7</v>
      </c>
      <c r="M10" s="137">
        <f t="shared" si="0"/>
        <v>-8</v>
      </c>
      <c r="N10" s="138">
        <f t="shared" si="1"/>
        <v>-5</v>
      </c>
      <c r="O10" s="139">
        <f t="shared" si="5"/>
        <v>-2.3</v>
      </c>
      <c r="P10" s="141"/>
    </row>
    <row r="11" spans="1:16" ht="22.5" customHeight="1">
      <c r="A11" s="297"/>
      <c r="D11" s="92" t="s">
        <v>107</v>
      </c>
      <c r="E11" s="110" t="s">
        <v>5</v>
      </c>
      <c r="F11" s="35">
        <v>1</v>
      </c>
      <c r="G11" s="35">
        <v>1</v>
      </c>
      <c r="H11" s="52">
        <v>2</v>
      </c>
      <c r="I11" s="125">
        <v>3</v>
      </c>
      <c r="J11" s="55" t="str">
        <f t="shared" si="2"/>
        <v>―</v>
      </c>
      <c r="K11" s="55">
        <f t="shared" si="3"/>
        <v>1</v>
      </c>
      <c r="L11" s="124">
        <f t="shared" si="4"/>
        <v>1</v>
      </c>
      <c r="M11" s="137" t="str">
        <f t="shared" si="0"/>
        <v>―</v>
      </c>
      <c r="N11" s="138">
        <f t="shared" si="1"/>
        <v>100</v>
      </c>
      <c r="O11" s="139">
        <f t="shared" si="5"/>
        <v>50</v>
      </c>
      <c r="P11" s="142"/>
    </row>
    <row r="12" spans="1:16" ht="22.5" customHeight="1">
      <c r="A12" s="297"/>
      <c r="D12" s="92" t="s">
        <v>108</v>
      </c>
      <c r="E12" s="110" t="s">
        <v>6</v>
      </c>
      <c r="F12" s="35">
        <v>9</v>
      </c>
      <c r="G12" s="35">
        <v>8</v>
      </c>
      <c r="H12" s="52">
        <v>5</v>
      </c>
      <c r="I12" s="125">
        <v>5</v>
      </c>
      <c r="J12" s="55">
        <f t="shared" si="2"/>
        <v>-1</v>
      </c>
      <c r="K12" s="55">
        <f t="shared" si="3"/>
        <v>-3</v>
      </c>
      <c r="L12" s="124" t="str">
        <f t="shared" si="4"/>
        <v>―</v>
      </c>
      <c r="M12" s="137">
        <f t="shared" si="0"/>
        <v>-11.1</v>
      </c>
      <c r="N12" s="138">
        <f t="shared" si="1"/>
        <v>-37.5</v>
      </c>
      <c r="O12" s="139" t="str">
        <f t="shared" si="5"/>
        <v>―</v>
      </c>
      <c r="P12" s="142"/>
    </row>
    <row r="13" spans="1:16" ht="22.5" customHeight="1">
      <c r="A13" s="297"/>
      <c r="D13" s="92" t="s">
        <v>109</v>
      </c>
      <c r="E13" s="110" t="s">
        <v>246</v>
      </c>
      <c r="F13" s="35">
        <v>120</v>
      </c>
      <c r="G13" s="35">
        <v>103</v>
      </c>
      <c r="H13" s="52">
        <v>108</v>
      </c>
      <c r="I13" s="125">
        <v>101</v>
      </c>
      <c r="J13" s="55">
        <f t="shared" si="2"/>
        <v>-17</v>
      </c>
      <c r="K13" s="55">
        <f t="shared" si="3"/>
        <v>5</v>
      </c>
      <c r="L13" s="124">
        <f t="shared" si="4"/>
        <v>-7</v>
      </c>
      <c r="M13" s="137">
        <f t="shared" si="0"/>
        <v>-14.2</v>
      </c>
      <c r="N13" s="138">
        <f t="shared" si="1"/>
        <v>4.9</v>
      </c>
      <c r="O13" s="139">
        <f t="shared" si="5"/>
        <v>-6.5</v>
      </c>
      <c r="P13" s="142"/>
    </row>
    <row r="14" spans="1:16" ht="22.5" customHeight="1">
      <c r="A14" s="297"/>
      <c r="D14" s="92" t="s">
        <v>110</v>
      </c>
      <c r="E14" s="110" t="s">
        <v>247</v>
      </c>
      <c r="F14" s="35">
        <v>718</v>
      </c>
      <c r="G14" s="36">
        <v>676</v>
      </c>
      <c r="H14" s="52">
        <v>679</v>
      </c>
      <c r="I14" s="125">
        <v>641</v>
      </c>
      <c r="J14" s="55">
        <f t="shared" si="2"/>
        <v>-42</v>
      </c>
      <c r="K14" s="55">
        <f t="shared" si="3"/>
        <v>3</v>
      </c>
      <c r="L14" s="124">
        <f t="shared" si="4"/>
        <v>-38</v>
      </c>
      <c r="M14" s="137">
        <f t="shared" si="0"/>
        <v>-5.8</v>
      </c>
      <c r="N14" s="138">
        <f t="shared" si="1"/>
        <v>0.4</v>
      </c>
      <c r="O14" s="139">
        <f t="shared" si="5"/>
        <v>-5.6</v>
      </c>
      <c r="P14" s="142"/>
    </row>
    <row r="15" spans="1:16" ht="22.5" customHeight="1">
      <c r="A15" s="297"/>
      <c r="D15" s="92" t="s">
        <v>111</v>
      </c>
      <c r="E15" s="110" t="s">
        <v>248</v>
      </c>
      <c r="F15" s="35">
        <v>15</v>
      </c>
      <c r="G15" s="35">
        <v>15</v>
      </c>
      <c r="H15" s="52">
        <v>14</v>
      </c>
      <c r="I15" s="125">
        <v>14</v>
      </c>
      <c r="J15" s="55" t="str">
        <f t="shared" si="2"/>
        <v>―</v>
      </c>
      <c r="K15" s="55">
        <f t="shared" si="3"/>
        <v>-1</v>
      </c>
      <c r="L15" s="124" t="str">
        <f t="shared" si="4"/>
        <v>―</v>
      </c>
      <c r="M15" s="137" t="str">
        <f t="shared" si="0"/>
        <v>―</v>
      </c>
      <c r="N15" s="138">
        <f t="shared" si="1"/>
        <v>-6.7</v>
      </c>
      <c r="O15" s="139" t="str">
        <f t="shared" si="5"/>
        <v>―</v>
      </c>
      <c r="P15" s="142"/>
    </row>
    <row r="16" spans="1:15" ht="22.5" customHeight="1">
      <c r="A16" s="297"/>
      <c r="D16" s="92" t="s">
        <v>112</v>
      </c>
      <c r="E16" s="110" t="s">
        <v>249</v>
      </c>
      <c r="F16" s="143">
        <v>120</v>
      </c>
      <c r="G16" s="53">
        <v>112</v>
      </c>
      <c r="H16" s="54">
        <v>113</v>
      </c>
      <c r="I16" s="126">
        <v>107</v>
      </c>
      <c r="J16" s="55">
        <f t="shared" si="2"/>
        <v>-8</v>
      </c>
      <c r="K16" s="55">
        <f t="shared" si="3"/>
        <v>1</v>
      </c>
      <c r="L16" s="124">
        <f t="shared" si="4"/>
        <v>-6</v>
      </c>
      <c r="M16" s="137">
        <f t="shared" si="0"/>
        <v>-6.7</v>
      </c>
      <c r="N16" s="138">
        <f t="shared" si="1"/>
        <v>0.9</v>
      </c>
      <c r="O16" s="139">
        <f t="shared" si="5"/>
        <v>-5.3</v>
      </c>
    </row>
    <row r="17" spans="1:15" ht="22.5" customHeight="1">
      <c r="A17" s="297"/>
      <c r="D17" s="92" t="s">
        <v>113</v>
      </c>
      <c r="E17" s="110" t="s">
        <v>267</v>
      </c>
      <c r="F17" s="144">
        <v>66</v>
      </c>
      <c r="G17" s="53">
        <v>59</v>
      </c>
      <c r="H17" s="54">
        <v>66</v>
      </c>
      <c r="I17" s="126">
        <v>62</v>
      </c>
      <c r="J17" s="55">
        <f t="shared" si="2"/>
        <v>-7</v>
      </c>
      <c r="K17" s="55">
        <f t="shared" si="3"/>
        <v>7</v>
      </c>
      <c r="L17" s="124">
        <f t="shared" si="4"/>
        <v>-4</v>
      </c>
      <c r="M17" s="137">
        <f t="shared" si="0"/>
        <v>-10.6</v>
      </c>
      <c r="N17" s="138">
        <f t="shared" si="1"/>
        <v>11.9</v>
      </c>
      <c r="O17" s="139">
        <f t="shared" si="5"/>
        <v>-6.1</v>
      </c>
    </row>
    <row r="18" spans="1:15" ht="22.5" customHeight="1">
      <c r="A18" s="297"/>
      <c r="D18" s="92" t="s">
        <v>114</v>
      </c>
      <c r="E18" s="110" t="s">
        <v>250</v>
      </c>
      <c r="F18" s="144">
        <v>258</v>
      </c>
      <c r="G18" s="53">
        <v>261</v>
      </c>
      <c r="H18" s="54">
        <v>247</v>
      </c>
      <c r="I18" s="126">
        <v>244</v>
      </c>
      <c r="J18" s="55">
        <f t="shared" si="2"/>
        <v>3</v>
      </c>
      <c r="K18" s="55">
        <f t="shared" si="3"/>
        <v>-14</v>
      </c>
      <c r="L18" s="124">
        <f t="shared" si="4"/>
        <v>-3</v>
      </c>
      <c r="M18" s="137">
        <f t="shared" si="0"/>
        <v>1.2</v>
      </c>
      <c r="N18" s="138">
        <f t="shared" si="1"/>
        <v>-5.4</v>
      </c>
      <c r="O18" s="139">
        <f t="shared" si="5"/>
        <v>-1.2</v>
      </c>
    </row>
    <row r="19" spans="1:15" ht="22.5" customHeight="1">
      <c r="A19" s="297"/>
      <c r="D19" s="92" t="s">
        <v>115</v>
      </c>
      <c r="E19" s="110" t="s">
        <v>251</v>
      </c>
      <c r="F19" s="144">
        <v>175</v>
      </c>
      <c r="G19" s="53">
        <v>172</v>
      </c>
      <c r="H19" s="54">
        <v>169</v>
      </c>
      <c r="I19" s="126">
        <v>162</v>
      </c>
      <c r="J19" s="55">
        <f t="shared" si="2"/>
        <v>-3</v>
      </c>
      <c r="K19" s="55">
        <f t="shared" si="3"/>
        <v>-3</v>
      </c>
      <c r="L19" s="124">
        <f t="shared" si="4"/>
        <v>-7</v>
      </c>
      <c r="M19" s="137">
        <f t="shared" si="0"/>
        <v>-1.7</v>
      </c>
      <c r="N19" s="138">
        <f t="shared" si="1"/>
        <v>-1.7</v>
      </c>
      <c r="O19" s="139">
        <f t="shared" si="5"/>
        <v>-4.1</v>
      </c>
    </row>
    <row r="20" spans="1:15" ht="22.5" customHeight="1">
      <c r="A20" s="297"/>
      <c r="D20" s="92" t="s">
        <v>116</v>
      </c>
      <c r="E20" s="110" t="s">
        <v>252</v>
      </c>
      <c r="F20" s="144">
        <v>55</v>
      </c>
      <c r="G20" s="53">
        <v>59</v>
      </c>
      <c r="H20" s="54">
        <v>73</v>
      </c>
      <c r="I20" s="126">
        <v>74</v>
      </c>
      <c r="J20" s="55">
        <f t="shared" si="2"/>
        <v>4</v>
      </c>
      <c r="K20" s="55">
        <f t="shared" si="3"/>
        <v>14</v>
      </c>
      <c r="L20" s="124">
        <f t="shared" si="4"/>
        <v>1</v>
      </c>
      <c r="M20" s="137">
        <f t="shared" si="0"/>
        <v>7.3</v>
      </c>
      <c r="N20" s="138">
        <f t="shared" si="1"/>
        <v>23.7</v>
      </c>
      <c r="O20" s="139">
        <f t="shared" si="5"/>
        <v>1.4</v>
      </c>
    </row>
    <row r="21" spans="1:15" ht="22.5" customHeight="1">
      <c r="A21" s="297"/>
      <c r="D21" s="92" t="s">
        <v>117</v>
      </c>
      <c r="E21" s="110" t="s">
        <v>244</v>
      </c>
      <c r="F21" s="144">
        <v>113</v>
      </c>
      <c r="G21" s="53">
        <v>119</v>
      </c>
      <c r="H21" s="54">
        <v>147</v>
      </c>
      <c r="I21" s="126">
        <v>152</v>
      </c>
      <c r="J21" s="55">
        <f t="shared" si="2"/>
        <v>6</v>
      </c>
      <c r="K21" s="55">
        <f t="shared" si="3"/>
        <v>28</v>
      </c>
      <c r="L21" s="124">
        <f t="shared" si="4"/>
        <v>5</v>
      </c>
      <c r="M21" s="137">
        <f t="shared" si="0"/>
        <v>5.3</v>
      </c>
      <c r="N21" s="138">
        <f t="shared" si="1"/>
        <v>23.5</v>
      </c>
      <c r="O21" s="139">
        <f t="shared" si="5"/>
        <v>3.4</v>
      </c>
    </row>
    <row r="22" spans="1:15" ht="22.5" customHeight="1">
      <c r="A22" s="297"/>
      <c r="D22" s="92" t="s">
        <v>118</v>
      </c>
      <c r="E22" s="110" t="s">
        <v>7</v>
      </c>
      <c r="F22" s="144">
        <v>9</v>
      </c>
      <c r="G22" s="53">
        <v>8</v>
      </c>
      <c r="H22" s="54">
        <v>9</v>
      </c>
      <c r="I22" s="126">
        <v>9</v>
      </c>
      <c r="J22" s="55">
        <f t="shared" si="2"/>
        <v>-1</v>
      </c>
      <c r="K22" s="55">
        <f t="shared" si="3"/>
        <v>1</v>
      </c>
      <c r="L22" s="124" t="str">
        <f t="shared" si="4"/>
        <v>―</v>
      </c>
      <c r="M22" s="137">
        <f t="shared" si="0"/>
        <v>-11.1</v>
      </c>
      <c r="N22" s="138">
        <f t="shared" si="1"/>
        <v>12.5</v>
      </c>
      <c r="O22" s="139" t="str">
        <f t="shared" si="5"/>
        <v>―</v>
      </c>
    </row>
    <row r="23" spans="1:15" ht="22.5" customHeight="1">
      <c r="A23" s="297"/>
      <c r="D23" s="91" t="s">
        <v>197</v>
      </c>
      <c r="E23" s="114" t="s">
        <v>268</v>
      </c>
      <c r="F23" s="145">
        <v>135</v>
      </c>
      <c r="G23" s="59">
        <v>124</v>
      </c>
      <c r="H23" s="60">
        <v>128</v>
      </c>
      <c r="I23" s="127">
        <v>114</v>
      </c>
      <c r="J23" s="56">
        <f t="shared" si="2"/>
        <v>-11</v>
      </c>
      <c r="K23" s="57">
        <f t="shared" si="3"/>
        <v>4</v>
      </c>
      <c r="L23" s="128">
        <f t="shared" si="4"/>
        <v>-14</v>
      </c>
      <c r="M23" s="146">
        <f>IF(J23="―","―",ROUND(J23/F23*100,1))</f>
        <v>-8.1</v>
      </c>
      <c r="N23" s="147">
        <f t="shared" si="1"/>
        <v>3.2</v>
      </c>
      <c r="O23" s="148">
        <f t="shared" si="5"/>
        <v>-10.9</v>
      </c>
    </row>
    <row r="24" spans="1:4" ht="15" customHeight="1">
      <c r="A24" s="297"/>
      <c r="D24" s="3" t="s">
        <v>278</v>
      </c>
    </row>
  </sheetData>
  <sheetProtection/>
  <mergeCells count="5">
    <mergeCell ref="D3:E4"/>
    <mergeCell ref="J3:L3"/>
    <mergeCell ref="F3:I3"/>
    <mergeCell ref="M3:O3"/>
    <mergeCell ref="A1:A24"/>
  </mergeCells>
  <printOptions/>
  <pageMargins left="0.3937007874015748" right="0.7874015748031497" top="0.7874015748031497" bottom="0.9055118110236221" header="0.5118110236220472" footer="0.3937007874015748"/>
  <pageSetup horizontalDpi="300" verticalDpi="3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85" zoomScaleNormal="70" zoomScaleSheetLayoutView="85" zoomScalePageLayoutView="0" workbookViewId="0" topLeftCell="A1">
      <selection activeCell="C2" sqref="C2"/>
    </sheetView>
  </sheetViews>
  <sheetFormatPr defaultColWidth="2.375" defaultRowHeight="15" customHeight="1"/>
  <cols>
    <col min="1" max="3" width="2.375" style="3" customWidth="1"/>
    <col min="4" max="4" width="7.375" style="3" customWidth="1"/>
    <col min="5" max="5" width="36.375" style="3" customWidth="1"/>
    <col min="6" max="15" width="9.125" style="3" customWidth="1"/>
    <col min="16" max="16384" width="2.375" style="3" customWidth="1"/>
  </cols>
  <sheetData>
    <row r="1" spans="1:3" ht="22.5" customHeight="1">
      <c r="A1" s="297" t="str">
        <f ca="1">"-"&amp;RIGHT(CELL("filename",A1),LEN(CELL("filename",A1))-FIND("]",CELL("filename",A1)))&amp;"-"</f>
        <v>-50-</v>
      </c>
      <c r="C1" s="129" t="s">
        <v>332</v>
      </c>
    </row>
    <row r="2" ht="15" customHeight="1">
      <c r="A2" s="297"/>
    </row>
    <row r="3" spans="1:15" ht="26.25" customHeight="1">
      <c r="A3" s="297"/>
      <c r="D3" s="286" t="s">
        <v>1</v>
      </c>
      <c r="E3" s="287"/>
      <c r="F3" s="298" t="s">
        <v>134</v>
      </c>
      <c r="G3" s="298"/>
      <c r="H3" s="298"/>
      <c r="I3" s="298"/>
      <c r="J3" s="298" t="s">
        <v>143</v>
      </c>
      <c r="K3" s="298"/>
      <c r="L3" s="298"/>
      <c r="M3" s="298" t="s">
        <v>144</v>
      </c>
      <c r="N3" s="298"/>
      <c r="O3" s="298"/>
    </row>
    <row r="4" spans="1:15" ht="26.25" customHeight="1">
      <c r="A4" s="297"/>
      <c r="D4" s="288"/>
      <c r="E4" s="289"/>
      <c r="F4" s="93" t="s">
        <v>203</v>
      </c>
      <c r="G4" s="18" t="s">
        <v>158</v>
      </c>
      <c r="H4" s="18" t="s">
        <v>202</v>
      </c>
      <c r="I4" s="94" t="s">
        <v>273</v>
      </c>
      <c r="J4" s="93" t="s">
        <v>158</v>
      </c>
      <c r="K4" s="18" t="s">
        <v>202</v>
      </c>
      <c r="L4" s="94" t="s">
        <v>273</v>
      </c>
      <c r="M4" s="93" t="s">
        <v>158</v>
      </c>
      <c r="N4" s="18" t="s">
        <v>202</v>
      </c>
      <c r="O4" s="94" t="s">
        <v>273</v>
      </c>
    </row>
    <row r="5" spans="1:15" ht="22.5" customHeight="1">
      <c r="A5" s="297"/>
      <c r="D5" s="95" t="s">
        <v>275</v>
      </c>
      <c r="E5" s="132" t="s">
        <v>274</v>
      </c>
      <c r="F5" s="155">
        <v>26265</v>
      </c>
      <c r="G5" s="37">
        <v>25781</v>
      </c>
      <c r="H5" s="156">
        <v>26200</v>
      </c>
      <c r="I5" s="157">
        <v>25388</v>
      </c>
      <c r="J5" s="158">
        <f>IF(ISERROR(G5-F5),"―",IF(G5-F5=0,"―",G5-F5))</f>
        <v>-484</v>
      </c>
      <c r="K5" s="72">
        <f>IF(ISERROR(H5-G5),"―",IF(H5-G5=0,"―",H5-G5))</f>
        <v>419</v>
      </c>
      <c r="L5" s="149">
        <f>IF(ISERROR(I5-H5),"―",IF(I5-H5=0,"―",I5-H5))</f>
        <v>-812</v>
      </c>
      <c r="M5" s="159">
        <f>IF(J5="―","―",ROUND(J5/F5*100,1))</f>
        <v>-1.8</v>
      </c>
      <c r="N5" s="38">
        <f>IF(K5="―","―",ROUND(K5/G5*100,1))</f>
        <v>1.6</v>
      </c>
      <c r="O5" s="150">
        <f>IF(L5="―","―",ROUND(L5/H5*100,1))</f>
        <v>-3.1</v>
      </c>
    </row>
    <row r="6" spans="1:15" ht="22.5" customHeight="1">
      <c r="A6" s="297"/>
      <c r="D6" s="92"/>
      <c r="E6" s="110"/>
      <c r="F6" s="155"/>
      <c r="G6" s="37"/>
      <c r="H6" s="37"/>
      <c r="I6" s="160"/>
      <c r="J6" s="161"/>
      <c r="K6" s="71"/>
      <c r="L6" s="151"/>
      <c r="M6" s="141"/>
      <c r="N6" s="70"/>
      <c r="O6" s="152"/>
    </row>
    <row r="7" spans="1:15" ht="22.5" customHeight="1">
      <c r="A7" s="297"/>
      <c r="D7" s="92" t="s">
        <v>148</v>
      </c>
      <c r="E7" s="110" t="s">
        <v>12</v>
      </c>
      <c r="F7" s="155">
        <v>33</v>
      </c>
      <c r="G7" s="37">
        <v>50</v>
      </c>
      <c r="H7" s="37">
        <v>24</v>
      </c>
      <c r="I7" s="160">
        <v>12</v>
      </c>
      <c r="J7" s="161">
        <f aca="true" t="shared" si="0" ref="J7:J23">IF(ISERROR(G7-F7),"―",IF(G7-F7=0,"―",G7-F7))</f>
        <v>17</v>
      </c>
      <c r="K7" s="71">
        <f aca="true" t="shared" si="1" ref="K7:K23">IF(ISERROR(H7-G7),"―",IF(H7-G7=0,"―",H7-G7))</f>
        <v>-26</v>
      </c>
      <c r="L7" s="151">
        <f aca="true" t="shared" si="2" ref="L7:L23">IF(ISERROR(I7-H7),"―",IF(I7-H7=0,"―",I7-H7))</f>
        <v>-12</v>
      </c>
      <c r="M7" s="141">
        <f aca="true" t="shared" si="3" ref="M7:M23">IF(J7="―","―",ROUND(J7/F7*100,1))</f>
        <v>51.5</v>
      </c>
      <c r="N7" s="70">
        <f aca="true" t="shared" si="4" ref="N7:N23">IF(K7="―","―",ROUND(K7/G7*100,1))</f>
        <v>-52</v>
      </c>
      <c r="O7" s="152">
        <f aca="true" t="shared" si="5" ref="O7:O23">IF(L7="―","―",ROUND(L7/H7*100,1))</f>
        <v>-50</v>
      </c>
    </row>
    <row r="8" spans="1:15" ht="22.5" customHeight="1">
      <c r="A8" s="297"/>
      <c r="D8" s="92" t="s">
        <v>104</v>
      </c>
      <c r="E8" s="110" t="s">
        <v>245</v>
      </c>
      <c r="F8" s="155" t="s">
        <v>195</v>
      </c>
      <c r="G8" s="37" t="s">
        <v>195</v>
      </c>
      <c r="H8" s="37" t="s">
        <v>195</v>
      </c>
      <c r="I8" s="160" t="s">
        <v>195</v>
      </c>
      <c r="J8" s="161" t="str">
        <f t="shared" si="0"/>
        <v>―</v>
      </c>
      <c r="K8" s="71" t="str">
        <f t="shared" si="1"/>
        <v>―</v>
      </c>
      <c r="L8" s="151" t="str">
        <f t="shared" si="2"/>
        <v>―</v>
      </c>
      <c r="M8" s="141" t="str">
        <f t="shared" si="3"/>
        <v>―</v>
      </c>
      <c r="N8" s="70" t="str">
        <f t="shared" si="4"/>
        <v>―</v>
      </c>
      <c r="O8" s="152" t="str">
        <f t="shared" si="5"/>
        <v>―</v>
      </c>
    </row>
    <row r="9" spans="1:15" ht="22.5" customHeight="1">
      <c r="A9" s="297"/>
      <c r="D9" s="92" t="s">
        <v>105</v>
      </c>
      <c r="E9" s="110" t="s">
        <v>3</v>
      </c>
      <c r="F9" s="162">
        <v>2479</v>
      </c>
      <c r="G9" s="58">
        <v>2356</v>
      </c>
      <c r="H9" s="58">
        <v>2105</v>
      </c>
      <c r="I9" s="163">
        <v>1867</v>
      </c>
      <c r="J9" s="161">
        <f t="shared" si="0"/>
        <v>-123</v>
      </c>
      <c r="K9" s="71">
        <f t="shared" si="1"/>
        <v>-251</v>
      </c>
      <c r="L9" s="151">
        <f t="shared" si="2"/>
        <v>-238</v>
      </c>
      <c r="M9" s="141">
        <f t="shared" si="3"/>
        <v>-5</v>
      </c>
      <c r="N9" s="70">
        <f t="shared" si="4"/>
        <v>-10.7</v>
      </c>
      <c r="O9" s="152">
        <f t="shared" si="5"/>
        <v>-11.3</v>
      </c>
    </row>
    <row r="10" spans="1:15" ht="22.5" customHeight="1">
      <c r="A10" s="297"/>
      <c r="D10" s="92" t="s">
        <v>106</v>
      </c>
      <c r="E10" s="110" t="s">
        <v>4</v>
      </c>
      <c r="F10" s="162">
        <v>5194</v>
      </c>
      <c r="G10" s="58">
        <v>5327</v>
      </c>
      <c r="H10" s="58">
        <v>5722</v>
      </c>
      <c r="I10" s="163">
        <v>5309</v>
      </c>
      <c r="J10" s="161">
        <f t="shared" si="0"/>
        <v>133</v>
      </c>
      <c r="K10" s="71">
        <f t="shared" si="1"/>
        <v>395</v>
      </c>
      <c r="L10" s="151">
        <f t="shared" si="2"/>
        <v>-413</v>
      </c>
      <c r="M10" s="141">
        <f t="shared" si="3"/>
        <v>2.6</v>
      </c>
      <c r="N10" s="70">
        <f t="shared" si="4"/>
        <v>7.4</v>
      </c>
      <c r="O10" s="152">
        <f t="shared" si="5"/>
        <v>-7.2</v>
      </c>
    </row>
    <row r="11" spans="1:15" ht="22.5" customHeight="1">
      <c r="A11" s="297"/>
      <c r="D11" s="92" t="s">
        <v>107</v>
      </c>
      <c r="E11" s="110" t="s">
        <v>5</v>
      </c>
      <c r="F11" s="162">
        <v>11</v>
      </c>
      <c r="G11" s="58">
        <v>10</v>
      </c>
      <c r="H11" s="58">
        <v>13</v>
      </c>
      <c r="I11" s="163">
        <v>20</v>
      </c>
      <c r="J11" s="161">
        <f t="shared" si="0"/>
        <v>-1</v>
      </c>
      <c r="K11" s="71">
        <f t="shared" si="1"/>
        <v>3</v>
      </c>
      <c r="L11" s="151">
        <f t="shared" si="2"/>
        <v>7</v>
      </c>
      <c r="M11" s="141">
        <f t="shared" si="3"/>
        <v>-9.1</v>
      </c>
      <c r="N11" s="70">
        <f t="shared" si="4"/>
        <v>30</v>
      </c>
      <c r="O11" s="152">
        <f t="shared" si="5"/>
        <v>53.8</v>
      </c>
    </row>
    <row r="12" spans="1:15" ht="22.5" customHeight="1">
      <c r="A12" s="297"/>
      <c r="D12" s="92" t="s">
        <v>108</v>
      </c>
      <c r="E12" s="110" t="s">
        <v>6</v>
      </c>
      <c r="F12" s="162">
        <v>29</v>
      </c>
      <c r="G12" s="58">
        <v>26</v>
      </c>
      <c r="H12" s="58">
        <v>16</v>
      </c>
      <c r="I12" s="163">
        <v>15</v>
      </c>
      <c r="J12" s="161">
        <f t="shared" si="0"/>
        <v>-3</v>
      </c>
      <c r="K12" s="71">
        <f t="shared" si="1"/>
        <v>-10</v>
      </c>
      <c r="L12" s="151">
        <f t="shared" si="2"/>
        <v>-1</v>
      </c>
      <c r="M12" s="141">
        <f t="shared" si="3"/>
        <v>-10.3</v>
      </c>
      <c r="N12" s="70">
        <f t="shared" si="4"/>
        <v>-38.5</v>
      </c>
      <c r="O12" s="152">
        <f t="shared" si="5"/>
        <v>-6.3</v>
      </c>
    </row>
    <row r="13" spans="1:15" ht="22.5" customHeight="1">
      <c r="A13" s="297"/>
      <c r="D13" s="92" t="s">
        <v>109</v>
      </c>
      <c r="E13" s="110" t="s">
        <v>246</v>
      </c>
      <c r="F13" s="162">
        <v>3439</v>
      </c>
      <c r="G13" s="58">
        <v>2920</v>
      </c>
      <c r="H13" s="58">
        <v>2708</v>
      </c>
      <c r="I13" s="163">
        <v>2455</v>
      </c>
      <c r="J13" s="161">
        <f t="shared" si="0"/>
        <v>-519</v>
      </c>
      <c r="K13" s="71">
        <f t="shared" si="1"/>
        <v>-212</v>
      </c>
      <c r="L13" s="151">
        <f t="shared" si="2"/>
        <v>-253</v>
      </c>
      <c r="M13" s="141">
        <f t="shared" si="3"/>
        <v>-15.1</v>
      </c>
      <c r="N13" s="70">
        <f t="shared" si="4"/>
        <v>-7.3</v>
      </c>
      <c r="O13" s="152">
        <f t="shared" si="5"/>
        <v>-9.3</v>
      </c>
    </row>
    <row r="14" spans="1:15" ht="22.5" customHeight="1">
      <c r="A14" s="297"/>
      <c r="D14" s="92" t="s">
        <v>110</v>
      </c>
      <c r="E14" s="110" t="s">
        <v>247</v>
      </c>
      <c r="F14" s="162">
        <v>6665</v>
      </c>
      <c r="G14" s="58">
        <v>6098</v>
      </c>
      <c r="H14" s="58">
        <v>6102</v>
      </c>
      <c r="I14" s="163">
        <v>6013</v>
      </c>
      <c r="J14" s="161">
        <f t="shared" si="0"/>
        <v>-567</v>
      </c>
      <c r="K14" s="71">
        <f t="shared" si="1"/>
        <v>4</v>
      </c>
      <c r="L14" s="151">
        <f t="shared" si="2"/>
        <v>-89</v>
      </c>
      <c r="M14" s="141">
        <f t="shared" si="3"/>
        <v>-8.5</v>
      </c>
      <c r="N14" s="70">
        <f t="shared" si="4"/>
        <v>0.1</v>
      </c>
      <c r="O14" s="152">
        <f t="shared" si="5"/>
        <v>-1.5</v>
      </c>
    </row>
    <row r="15" spans="1:15" ht="22.5" customHeight="1">
      <c r="A15" s="297"/>
      <c r="D15" s="92" t="s">
        <v>111</v>
      </c>
      <c r="E15" s="110" t="s">
        <v>248</v>
      </c>
      <c r="F15" s="162">
        <v>185</v>
      </c>
      <c r="G15" s="58">
        <v>207</v>
      </c>
      <c r="H15" s="58">
        <v>210</v>
      </c>
      <c r="I15" s="163">
        <v>227</v>
      </c>
      <c r="J15" s="161">
        <f t="shared" si="0"/>
        <v>22</v>
      </c>
      <c r="K15" s="71">
        <f t="shared" si="1"/>
        <v>3</v>
      </c>
      <c r="L15" s="151">
        <f t="shared" si="2"/>
        <v>17</v>
      </c>
      <c r="M15" s="141">
        <f t="shared" si="3"/>
        <v>11.9</v>
      </c>
      <c r="N15" s="70">
        <f t="shared" si="4"/>
        <v>1.4</v>
      </c>
      <c r="O15" s="152">
        <f t="shared" si="5"/>
        <v>8.1</v>
      </c>
    </row>
    <row r="16" spans="1:15" ht="22.5" customHeight="1">
      <c r="A16" s="297"/>
      <c r="D16" s="92" t="s">
        <v>112</v>
      </c>
      <c r="E16" s="110" t="s">
        <v>249</v>
      </c>
      <c r="F16" s="162">
        <v>539</v>
      </c>
      <c r="G16" s="58">
        <v>449</v>
      </c>
      <c r="H16" s="58">
        <v>437</v>
      </c>
      <c r="I16" s="163">
        <v>421</v>
      </c>
      <c r="J16" s="161">
        <f t="shared" si="0"/>
        <v>-90</v>
      </c>
      <c r="K16" s="71">
        <f t="shared" si="1"/>
        <v>-12</v>
      </c>
      <c r="L16" s="151">
        <f t="shared" si="2"/>
        <v>-16</v>
      </c>
      <c r="M16" s="141">
        <f t="shared" si="3"/>
        <v>-16.7</v>
      </c>
      <c r="N16" s="70">
        <f t="shared" si="4"/>
        <v>-2.7</v>
      </c>
      <c r="O16" s="152">
        <f t="shared" si="5"/>
        <v>-3.7</v>
      </c>
    </row>
    <row r="17" spans="1:15" ht="22.5" customHeight="1">
      <c r="A17" s="297"/>
      <c r="D17" s="92" t="s">
        <v>113</v>
      </c>
      <c r="E17" s="110" t="s">
        <v>267</v>
      </c>
      <c r="F17" s="164">
        <v>193</v>
      </c>
      <c r="G17" s="165">
        <v>192</v>
      </c>
      <c r="H17" s="165">
        <v>236</v>
      </c>
      <c r="I17" s="166">
        <v>223</v>
      </c>
      <c r="J17" s="161">
        <f t="shared" si="0"/>
        <v>-1</v>
      </c>
      <c r="K17" s="71">
        <f t="shared" si="1"/>
        <v>44</v>
      </c>
      <c r="L17" s="151">
        <f t="shared" si="2"/>
        <v>-13</v>
      </c>
      <c r="M17" s="141">
        <f t="shared" si="3"/>
        <v>-0.5</v>
      </c>
      <c r="N17" s="70">
        <f t="shared" si="4"/>
        <v>22.9</v>
      </c>
      <c r="O17" s="152">
        <f t="shared" si="5"/>
        <v>-5.5</v>
      </c>
    </row>
    <row r="18" spans="1:15" ht="22.5" customHeight="1">
      <c r="A18" s="297"/>
      <c r="D18" s="92" t="s">
        <v>114</v>
      </c>
      <c r="E18" s="110" t="s">
        <v>250</v>
      </c>
      <c r="F18" s="164">
        <v>1954</v>
      </c>
      <c r="G18" s="165">
        <v>2427</v>
      </c>
      <c r="H18" s="165">
        <v>2166</v>
      </c>
      <c r="I18" s="166">
        <v>2339</v>
      </c>
      <c r="J18" s="161">
        <f t="shared" si="0"/>
        <v>473</v>
      </c>
      <c r="K18" s="71">
        <f t="shared" si="1"/>
        <v>-261</v>
      </c>
      <c r="L18" s="151">
        <f t="shared" si="2"/>
        <v>173</v>
      </c>
      <c r="M18" s="141">
        <f t="shared" si="3"/>
        <v>24.2</v>
      </c>
      <c r="N18" s="70">
        <f t="shared" si="4"/>
        <v>-10.8</v>
      </c>
      <c r="O18" s="152">
        <f t="shared" si="5"/>
        <v>8</v>
      </c>
    </row>
    <row r="19" spans="1:15" ht="22.5" customHeight="1">
      <c r="A19" s="297"/>
      <c r="D19" s="92" t="s">
        <v>115</v>
      </c>
      <c r="E19" s="110" t="s">
        <v>251</v>
      </c>
      <c r="F19" s="164">
        <v>1271</v>
      </c>
      <c r="G19" s="165">
        <v>1241</v>
      </c>
      <c r="H19" s="165">
        <v>1146</v>
      </c>
      <c r="I19" s="166">
        <v>1015</v>
      </c>
      <c r="J19" s="161">
        <f t="shared" si="0"/>
        <v>-30</v>
      </c>
      <c r="K19" s="71">
        <f t="shared" si="1"/>
        <v>-95</v>
      </c>
      <c r="L19" s="151">
        <f t="shared" si="2"/>
        <v>-131</v>
      </c>
      <c r="M19" s="141">
        <f t="shared" si="3"/>
        <v>-2.4</v>
      </c>
      <c r="N19" s="70">
        <f t="shared" si="4"/>
        <v>-7.7</v>
      </c>
      <c r="O19" s="152">
        <f t="shared" si="5"/>
        <v>-11.4</v>
      </c>
    </row>
    <row r="20" spans="1:15" ht="22.5" customHeight="1">
      <c r="A20" s="297"/>
      <c r="D20" s="92" t="s">
        <v>116</v>
      </c>
      <c r="E20" s="110" t="s">
        <v>252</v>
      </c>
      <c r="F20" s="164">
        <v>415</v>
      </c>
      <c r="G20" s="165">
        <v>389</v>
      </c>
      <c r="H20" s="165">
        <v>517</v>
      </c>
      <c r="I20" s="166">
        <v>509</v>
      </c>
      <c r="J20" s="161">
        <f t="shared" si="0"/>
        <v>-26</v>
      </c>
      <c r="K20" s="71">
        <f t="shared" si="1"/>
        <v>128</v>
      </c>
      <c r="L20" s="151">
        <f t="shared" si="2"/>
        <v>-8</v>
      </c>
      <c r="M20" s="141">
        <f t="shared" si="3"/>
        <v>-6.3</v>
      </c>
      <c r="N20" s="70">
        <f t="shared" si="4"/>
        <v>32.9</v>
      </c>
      <c r="O20" s="152">
        <f t="shared" si="5"/>
        <v>-1.5</v>
      </c>
    </row>
    <row r="21" spans="1:15" ht="22.5" customHeight="1">
      <c r="A21" s="297"/>
      <c r="D21" s="92" t="s">
        <v>117</v>
      </c>
      <c r="E21" s="110" t="s">
        <v>244</v>
      </c>
      <c r="F21" s="164">
        <v>2709</v>
      </c>
      <c r="G21" s="165">
        <v>3064</v>
      </c>
      <c r="H21" s="165">
        <v>3528</v>
      </c>
      <c r="I21" s="166">
        <v>3655</v>
      </c>
      <c r="J21" s="161">
        <f t="shared" si="0"/>
        <v>355</v>
      </c>
      <c r="K21" s="71">
        <f t="shared" si="1"/>
        <v>464</v>
      </c>
      <c r="L21" s="151">
        <f t="shared" si="2"/>
        <v>127</v>
      </c>
      <c r="M21" s="141">
        <f t="shared" si="3"/>
        <v>13.1</v>
      </c>
      <c r="N21" s="70">
        <f t="shared" si="4"/>
        <v>15.1</v>
      </c>
      <c r="O21" s="152">
        <f t="shared" si="5"/>
        <v>3.6</v>
      </c>
    </row>
    <row r="22" spans="1:15" ht="22.5" customHeight="1">
      <c r="A22" s="297"/>
      <c r="D22" s="92" t="s">
        <v>118</v>
      </c>
      <c r="E22" s="110" t="s">
        <v>7</v>
      </c>
      <c r="F22" s="164">
        <v>125</v>
      </c>
      <c r="G22" s="165">
        <v>116</v>
      </c>
      <c r="H22" s="165">
        <v>343</v>
      </c>
      <c r="I22" s="166">
        <v>359</v>
      </c>
      <c r="J22" s="161">
        <f t="shared" si="0"/>
        <v>-9</v>
      </c>
      <c r="K22" s="71">
        <f t="shared" si="1"/>
        <v>227</v>
      </c>
      <c r="L22" s="151">
        <f t="shared" si="2"/>
        <v>16</v>
      </c>
      <c r="M22" s="141">
        <f t="shared" si="3"/>
        <v>-7.2</v>
      </c>
      <c r="N22" s="70">
        <f t="shared" si="4"/>
        <v>195.7</v>
      </c>
      <c r="O22" s="152">
        <f t="shared" si="5"/>
        <v>4.7</v>
      </c>
    </row>
    <row r="23" spans="1:15" ht="22.5" customHeight="1">
      <c r="A23" s="297"/>
      <c r="D23" s="91" t="s">
        <v>197</v>
      </c>
      <c r="E23" s="114" t="s">
        <v>268</v>
      </c>
      <c r="F23" s="167">
        <v>1024</v>
      </c>
      <c r="G23" s="168">
        <v>909</v>
      </c>
      <c r="H23" s="168">
        <v>927</v>
      </c>
      <c r="I23" s="169">
        <v>949</v>
      </c>
      <c r="J23" s="170">
        <f t="shared" si="0"/>
        <v>-115</v>
      </c>
      <c r="K23" s="73">
        <f t="shared" si="1"/>
        <v>18</v>
      </c>
      <c r="L23" s="153">
        <f t="shared" si="2"/>
        <v>22</v>
      </c>
      <c r="M23" s="171">
        <f t="shared" si="3"/>
        <v>-11.2</v>
      </c>
      <c r="N23" s="69">
        <f t="shared" si="4"/>
        <v>2</v>
      </c>
      <c r="O23" s="154">
        <f t="shared" si="5"/>
        <v>2.4</v>
      </c>
    </row>
    <row r="24" spans="1:4" ht="15" customHeight="1">
      <c r="A24" s="297"/>
      <c r="D24" s="3" t="s">
        <v>278</v>
      </c>
    </row>
  </sheetData>
  <sheetProtection/>
  <mergeCells count="5">
    <mergeCell ref="D3:E4"/>
    <mergeCell ref="F3:I3"/>
    <mergeCell ref="J3:L3"/>
    <mergeCell ref="M3:O3"/>
    <mergeCell ref="A1:A24"/>
  </mergeCells>
  <printOptions/>
  <pageMargins left="0.3937007874015748" right="0.7874015748031497" top="0.7874015748031497" bottom="0.9055118110236221" header="0.5118110236220472" footer="0.3937007874015748"/>
  <pageSetup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9"/>
  <sheetViews>
    <sheetView view="pageBreakPreview" zoomScaleNormal="70" zoomScaleSheetLayoutView="100" zoomScalePageLayoutView="0" workbookViewId="0" topLeftCell="A1">
      <selection activeCell="C2" sqref="C2"/>
    </sheetView>
  </sheetViews>
  <sheetFormatPr defaultColWidth="2.375" defaultRowHeight="15" customHeight="1"/>
  <cols>
    <col min="1" max="3" width="2.375" style="5" customWidth="1"/>
    <col min="4" max="4" width="7.375" style="5" customWidth="1"/>
    <col min="5" max="5" width="30.625" style="5" customWidth="1"/>
    <col min="6" max="15" width="9.00390625" style="5" customWidth="1"/>
    <col min="16" max="16384" width="2.375" style="5" customWidth="1"/>
  </cols>
  <sheetData>
    <row r="1" spans="1:3" ht="22.5" customHeight="1">
      <c r="A1" s="297" t="str">
        <f ca="1">"-"&amp;RIGHT(CELL("filename",A1),LEN(CELL("filename",A1))-FIND("]",CELL("filename",A1)))&amp;"-"</f>
        <v>-51-</v>
      </c>
      <c r="C1" s="75" t="s">
        <v>333</v>
      </c>
    </row>
    <row r="2" spans="1:15" ht="15" customHeight="1">
      <c r="A2" s="297"/>
      <c r="D2" s="62"/>
      <c r="E2" s="62"/>
      <c r="F2" s="62"/>
      <c r="G2" s="3"/>
      <c r="H2" s="3"/>
      <c r="I2" s="3"/>
      <c r="J2" s="3"/>
      <c r="K2" s="3"/>
      <c r="L2" s="3"/>
      <c r="M2" s="3"/>
      <c r="N2" s="3"/>
      <c r="O2" s="76" t="s">
        <v>270</v>
      </c>
    </row>
    <row r="3" spans="1:15" ht="22.5" customHeight="1">
      <c r="A3" s="297"/>
      <c r="D3" s="286" t="s">
        <v>1</v>
      </c>
      <c r="E3" s="287"/>
      <c r="F3" s="299" t="s">
        <v>17</v>
      </c>
      <c r="G3" s="299"/>
      <c r="H3" s="299" t="s">
        <v>18</v>
      </c>
      <c r="I3" s="299"/>
      <c r="J3" s="299" t="s">
        <v>19</v>
      </c>
      <c r="K3" s="299"/>
      <c r="L3" s="299" t="s">
        <v>15</v>
      </c>
      <c r="M3" s="299"/>
      <c r="N3" s="299" t="s">
        <v>16</v>
      </c>
      <c r="O3" s="299"/>
    </row>
    <row r="4" spans="1:15" ht="22.5" customHeight="1">
      <c r="A4" s="297"/>
      <c r="D4" s="288"/>
      <c r="E4" s="289"/>
      <c r="F4" s="93" t="s">
        <v>8</v>
      </c>
      <c r="G4" s="94" t="s">
        <v>14</v>
      </c>
      <c r="H4" s="93" t="s">
        <v>8</v>
      </c>
      <c r="I4" s="94" t="s">
        <v>14</v>
      </c>
      <c r="J4" s="93" t="s">
        <v>8</v>
      </c>
      <c r="K4" s="94" t="s">
        <v>14</v>
      </c>
      <c r="L4" s="93" t="s">
        <v>8</v>
      </c>
      <c r="M4" s="94" t="s">
        <v>14</v>
      </c>
      <c r="N4" s="93" t="s">
        <v>8</v>
      </c>
      <c r="O4" s="94" t="s">
        <v>14</v>
      </c>
    </row>
    <row r="5" spans="1:15" ht="19.5" customHeight="1">
      <c r="A5" s="297"/>
      <c r="D5" s="300"/>
      <c r="E5" s="301"/>
      <c r="F5" s="172"/>
      <c r="G5" s="173" t="s">
        <v>20</v>
      </c>
      <c r="H5" s="172"/>
      <c r="I5" s="173" t="s">
        <v>20</v>
      </c>
      <c r="J5" s="172"/>
      <c r="K5" s="173" t="s">
        <v>20</v>
      </c>
      <c r="L5" s="172"/>
      <c r="M5" s="173" t="s">
        <v>20</v>
      </c>
      <c r="N5" s="172"/>
      <c r="O5" s="173" t="s">
        <v>20</v>
      </c>
    </row>
    <row r="6" spans="1:38" ht="20.25" customHeight="1">
      <c r="A6" s="297"/>
      <c r="D6" s="92" t="s">
        <v>206</v>
      </c>
      <c r="E6" s="107" t="s">
        <v>2</v>
      </c>
      <c r="F6" s="174">
        <f aca="true" t="shared" si="0" ref="F6:O6">SUM(F7:F23)</f>
        <v>2378</v>
      </c>
      <c r="G6" s="175">
        <f t="shared" si="0"/>
        <v>25388</v>
      </c>
      <c r="H6" s="174">
        <f t="shared" si="0"/>
        <v>664</v>
      </c>
      <c r="I6" s="175">
        <f t="shared" si="0"/>
        <v>1926</v>
      </c>
      <c r="J6" s="174">
        <f t="shared" si="0"/>
        <v>1603</v>
      </c>
      <c r="K6" s="175">
        <f t="shared" si="0"/>
        <v>19793</v>
      </c>
      <c r="L6" s="174">
        <f t="shared" si="0"/>
        <v>107</v>
      </c>
      <c r="M6" s="175">
        <f t="shared" si="0"/>
        <v>3641</v>
      </c>
      <c r="N6" s="174">
        <f t="shared" si="0"/>
        <v>4</v>
      </c>
      <c r="O6" s="176">
        <f t="shared" si="0"/>
        <v>28</v>
      </c>
      <c r="AE6" s="43"/>
      <c r="AF6" s="43"/>
      <c r="AG6" s="43"/>
      <c r="AH6" s="43"/>
      <c r="AI6" s="43"/>
      <c r="AJ6" s="43"/>
      <c r="AK6" s="43"/>
      <c r="AL6" s="43"/>
    </row>
    <row r="7" spans="1:38" ht="20.25" customHeight="1">
      <c r="A7" s="297"/>
      <c r="D7" s="92" t="s">
        <v>148</v>
      </c>
      <c r="E7" s="107" t="s">
        <v>12</v>
      </c>
      <c r="F7" s="174">
        <v>2</v>
      </c>
      <c r="G7" s="176">
        <v>12</v>
      </c>
      <c r="H7" s="174" t="s">
        <v>204</v>
      </c>
      <c r="I7" s="176" t="s">
        <v>204</v>
      </c>
      <c r="J7" s="174">
        <v>2</v>
      </c>
      <c r="K7" s="176">
        <v>12</v>
      </c>
      <c r="L7" s="174" t="s">
        <v>204</v>
      </c>
      <c r="M7" s="176" t="s">
        <v>204</v>
      </c>
      <c r="N7" s="174" t="s">
        <v>204</v>
      </c>
      <c r="O7" s="176" t="s">
        <v>204</v>
      </c>
      <c r="AE7" s="43"/>
      <c r="AF7" s="43"/>
      <c r="AG7" s="43"/>
      <c r="AH7" s="43"/>
      <c r="AI7" s="43"/>
      <c r="AJ7" s="43"/>
      <c r="AK7" s="43"/>
      <c r="AL7" s="43"/>
    </row>
    <row r="8" spans="1:38" ht="20.25" customHeight="1">
      <c r="A8" s="297"/>
      <c r="D8" s="92" t="s">
        <v>104</v>
      </c>
      <c r="E8" s="177" t="s">
        <v>253</v>
      </c>
      <c r="F8" s="174" t="s">
        <v>205</v>
      </c>
      <c r="G8" s="176" t="s">
        <v>204</v>
      </c>
      <c r="H8" s="174" t="s">
        <v>204</v>
      </c>
      <c r="I8" s="176" t="s">
        <v>204</v>
      </c>
      <c r="J8" s="174" t="s">
        <v>204</v>
      </c>
      <c r="K8" s="176" t="s">
        <v>204</v>
      </c>
      <c r="L8" s="174" t="s">
        <v>204</v>
      </c>
      <c r="M8" s="176" t="s">
        <v>204</v>
      </c>
      <c r="N8" s="174" t="s">
        <v>204</v>
      </c>
      <c r="O8" s="176" t="s">
        <v>204</v>
      </c>
      <c r="AE8" s="43"/>
      <c r="AF8" s="43"/>
      <c r="AG8" s="43"/>
      <c r="AH8" s="43"/>
      <c r="AI8" s="43"/>
      <c r="AJ8" s="43"/>
      <c r="AK8" s="43"/>
      <c r="AL8" s="43"/>
    </row>
    <row r="9" spans="1:15" ht="20.25" customHeight="1">
      <c r="A9" s="297"/>
      <c r="D9" s="92" t="s">
        <v>105</v>
      </c>
      <c r="E9" s="107" t="s">
        <v>3</v>
      </c>
      <c r="F9" s="174">
        <v>390</v>
      </c>
      <c r="G9" s="176">
        <v>1867</v>
      </c>
      <c r="H9" s="174">
        <v>80</v>
      </c>
      <c r="I9" s="176">
        <v>184</v>
      </c>
      <c r="J9" s="174">
        <v>310</v>
      </c>
      <c r="K9" s="176">
        <v>1683</v>
      </c>
      <c r="L9" s="174" t="s">
        <v>204</v>
      </c>
      <c r="M9" s="176" t="s">
        <v>204</v>
      </c>
      <c r="N9" s="174" t="s">
        <v>204</v>
      </c>
      <c r="O9" s="176" t="s">
        <v>204</v>
      </c>
    </row>
    <row r="10" spans="1:15" ht="20.25" customHeight="1">
      <c r="A10" s="297"/>
      <c r="D10" s="92" t="s">
        <v>106</v>
      </c>
      <c r="E10" s="107" t="s">
        <v>4</v>
      </c>
      <c r="F10" s="174">
        <v>298</v>
      </c>
      <c r="G10" s="176">
        <v>5309</v>
      </c>
      <c r="H10" s="174">
        <v>41</v>
      </c>
      <c r="I10" s="176">
        <v>97</v>
      </c>
      <c r="J10" s="174">
        <v>254</v>
      </c>
      <c r="K10" s="176">
        <v>5174</v>
      </c>
      <c r="L10" s="174">
        <v>3</v>
      </c>
      <c r="M10" s="176">
        <v>38</v>
      </c>
      <c r="N10" s="174" t="s">
        <v>204</v>
      </c>
      <c r="O10" s="176" t="s">
        <v>204</v>
      </c>
    </row>
    <row r="11" spans="1:15" ht="20.25" customHeight="1">
      <c r="A11" s="297"/>
      <c r="D11" s="92" t="s">
        <v>107</v>
      </c>
      <c r="E11" s="177" t="s">
        <v>5</v>
      </c>
      <c r="F11" s="174">
        <v>3</v>
      </c>
      <c r="G11" s="176">
        <v>20</v>
      </c>
      <c r="H11" s="174" t="s">
        <v>204</v>
      </c>
      <c r="I11" s="176" t="s">
        <v>204</v>
      </c>
      <c r="J11" s="174">
        <v>3</v>
      </c>
      <c r="K11" s="176">
        <v>20</v>
      </c>
      <c r="L11" s="174" t="s">
        <v>204</v>
      </c>
      <c r="M11" s="176" t="s">
        <v>204</v>
      </c>
      <c r="N11" s="174" t="s">
        <v>204</v>
      </c>
      <c r="O11" s="176" t="s">
        <v>204</v>
      </c>
    </row>
    <row r="12" spans="1:15" ht="20.25" customHeight="1">
      <c r="A12" s="297"/>
      <c r="D12" s="92" t="s">
        <v>108</v>
      </c>
      <c r="E12" s="107" t="s">
        <v>6</v>
      </c>
      <c r="F12" s="174">
        <v>5</v>
      </c>
      <c r="G12" s="176">
        <v>15</v>
      </c>
      <c r="H12" s="174" t="s">
        <v>204</v>
      </c>
      <c r="I12" s="176" t="s">
        <v>204</v>
      </c>
      <c r="J12" s="174">
        <v>5</v>
      </c>
      <c r="K12" s="176">
        <v>15</v>
      </c>
      <c r="L12" s="174" t="s">
        <v>204</v>
      </c>
      <c r="M12" s="176" t="s">
        <v>204</v>
      </c>
      <c r="N12" s="174" t="s">
        <v>204</v>
      </c>
      <c r="O12" s="176" t="s">
        <v>204</v>
      </c>
    </row>
    <row r="13" spans="1:15" ht="20.25" customHeight="1">
      <c r="A13" s="297"/>
      <c r="D13" s="92" t="s">
        <v>109</v>
      </c>
      <c r="E13" s="107" t="s">
        <v>246</v>
      </c>
      <c r="F13" s="174">
        <v>101</v>
      </c>
      <c r="G13" s="176">
        <v>2455</v>
      </c>
      <c r="H13" s="174">
        <v>11</v>
      </c>
      <c r="I13" s="176">
        <v>14</v>
      </c>
      <c r="J13" s="174">
        <v>90</v>
      </c>
      <c r="K13" s="176">
        <v>2441</v>
      </c>
      <c r="L13" s="174" t="s">
        <v>204</v>
      </c>
      <c r="M13" s="176" t="s">
        <v>204</v>
      </c>
      <c r="N13" s="174" t="s">
        <v>204</v>
      </c>
      <c r="O13" s="176" t="s">
        <v>204</v>
      </c>
    </row>
    <row r="14" spans="1:15" ht="20.25" customHeight="1">
      <c r="A14" s="297"/>
      <c r="D14" s="92" t="s">
        <v>110</v>
      </c>
      <c r="E14" s="107" t="s">
        <v>247</v>
      </c>
      <c r="F14" s="174">
        <v>641</v>
      </c>
      <c r="G14" s="176">
        <v>6013</v>
      </c>
      <c r="H14" s="174">
        <v>137</v>
      </c>
      <c r="I14" s="176">
        <v>519</v>
      </c>
      <c r="J14" s="174">
        <v>499</v>
      </c>
      <c r="K14" s="176">
        <v>5436</v>
      </c>
      <c r="L14" s="174">
        <v>5</v>
      </c>
      <c r="M14" s="176">
        <v>58</v>
      </c>
      <c r="N14" s="174" t="s">
        <v>204</v>
      </c>
      <c r="O14" s="176" t="s">
        <v>204</v>
      </c>
    </row>
    <row r="15" spans="1:15" ht="20.25" customHeight="1">
      <c r="A15" s="297"/>
      <c r="D15" s="92" t="s">
        <v>111</v>
      </c>
      <c r="E15" s="107" t="s">
        <v>254</v>
      </c>
      <c r="F15" s="174">
        <v>14</v>
      </c>
      <c r="G15" s="176">
        <v>227</v>
      </c>
      <c r="H15" s="174">
        <v>1</v>
      </c>
      <c r="I15" s="176">
        <v>2</v>
      </c>
      <c r="J15" s="174">
        <v>8</v>
      </c>
      <c r="K15" s="176">
        <v>128</v>
      </c>
      <c r="L15" s="174">
        <v>5</v>
      </c>
      <c r="M15" s="176">
        <v>97</v>
      </c>
      <c r="N15" s="174" t="s">
        <v>204</v>
      </c>
      <c r="O15" s="176" t="s">
        <v>204</v>
      </c>
    </row>
    <row r="16" spans="1:15" ht="20.25" customHeight="1">
      <c r="A16" s="297"/>
      <c r="D16" s="92" t="s">
        <v>112</v>
      </c>
      <c r="E16" s="107" t="s">
        <v>249</v>
      </c>
      <c r="F16" s="174">
        <v>107</v>
      </c>
      <c r="G16" s="176">
        <v>421</v>
      </c>
      <c r="H16" s="174">
        <v>5</v>
      </c>
      <c r="I16" s="176">
        <v>8</v>
      </c>
      <c r="J16" s="174">
        <v>102</v>
      </c>
      <c r="K16" s="176">
        <v>413</v>
      </c>
      <c r="L16" s="174" t="s">
        <v>204</v>
      </c>
      <c r="M16" s="176" t="s">
        <v>204</v>
      </c>
      <c r="N16" s="174" t="s">
        <v>204</v>
      </c>
      <c r="O16" s="176" t="s">
        <v>204</v>
      </c>
    </row>
    <row r="17" spans="1:15" ht="29.25" customHeight="1">
      <c r="A17" s="297"/>
      <c r="D17" s="92" t="s">
        <v>113</v>
      </c>
      <c r="E17" s="178" t="s">
        <v>255</v>
      </c>
      <c r="F17" s="174">
        <v>62</v>
      </c>
      <c r="G17" s="176">
        <v>223</v>
      </c>
      <c r="H17" s="174">
        <v>30</v>
      </c>
      <c r="I17" s="176">
        <v>68</v>
      </c>
      <c r="J17" s="174">
        <v>28</v>
      </c>
      <c r="K17" s="176">
        <v>125</v>
      </c>
      <c r="L17" s="174">
        <v>4</v>
      </c>
      <c r="M17" s="176">
        <v>30</v>
      </c>
      <c r="N17" s="174" t="s">
        <v>204</v>
      </c>
      <c r="O17" s="176" t="s">
        <v>204</v>
      </c>
    </row>
    <row r="18" spans="1:15" ht="20.25" customHeight="1">
      <c r="A18" s="297"/>
      <c r="D18" s="92" t="s">
        <v>114</v>
      </c>
      <c r="E18" s="107" t="s">
        <v>250</v>
      </c>
      <c r="F18" s="174">
        <v>244</v>
      </c>
      <c r="G18" s="176">
        <v>2339</v>
      </c>
      <c r="H18" s="174">
        <v>133</v>
      </c>
      <c r="I18" s="176">
        <v>386</v>
      </c>
      <c r="J18" s="174">
        <v>110</v>
      </c>
      <c r="K18" s="176">
        <v>1935</v>
      </c>
      <c r="L18" s="174">
        <v>1</v>
      </c>
      <c r="M18" s="176">
        <v>18</v>
      </c>
      <c r="N18" s="174" t="s">
        <v>204</v>
      </c>
      <c r="O18" s="176" t="s">
        <v>204</v>
      </c>
    </row>
    <row r="19" spans="1:15" ht="20.25" customHeight="1">
      <c r="A19" s="297"/>
      <c r="D19" s="92" t="s">
        <v>115</v>
      </c>
      <c r="E19" s="178" t="s">
        <v>256</v>
      </c>
      <c r="F19" s="174">
        <v>162</v>
      </c>
      <c r="G19" s="176">
        <v>1015</v>
      </c>
      <c r="H19" s="174">
        <v>93</v>
      </c>
      <c r="I19" s="176">
        <v>159</v>
      </c>
      <c r="J19" s="174">
        <v>69</v>
      </c>
      <c r="K19" s="176">
        <v>856</v>
      </c>
      <c r="L19" s="174" t="s">
        <v>204</v>
      </c>
      <c r="M19" s="176" t="s">
        <v>204</v>
      </c>
      <c r="N19" s="174" t="s">
        <v>204</v>
      </c>
      <c r="O19" s="176" t="s">
        <v>204</v>
      </c>
    </row>
    <row r="20" spans="1:15" ht="20.25" customHeight="1">
      <c r="A20" s="297"/>
      <c r="D20" s="92" t="s">
        <v>116</v>
      </c>
      <c r="E20" s="107" t="s">
        <v>252</v>
      </c>
      <c r="F20" s="174">
        <v>74</v>
      </c>
      <c r="G20" s="176">
        <v>509</v>
      </c>
      <c r="H20" s="174">
        <v>46</v>
      </c>
      <c r="I20" s="176">
        <v>139</v>
      </c>
      <c r="J20" s="174">
        <v>21</v>
      </c>
      <c r="K20" s="176">
        <v>168</v>
      </c>
      <c r="L20" s="174">
        <v>6</v>
      </c>
      <c r="M20" s="176">
        <v>200</v>
      </c>
      <c r="N20" s="174">
        <v>1</v>
      </c>
      <c r="O20" s="176">
        <v>2</v>
      </c>
    </row>
    <row r="21" spans="1:15" ht="20.25" customHeight="1">
      <c r="A21" s="297"/>
      <c r="D21" s="92" t="s">
        <v>117</v>
      </c>
      <c r="E21" s="107" t="s">
        <v>244</v>
      </c>
      <c r="F21" s="174">
        <v>152</v>
      </c>
      <c r="G21" s="176">
        <v>3655</v>
      </c>
      <c r="H21" s="174">
        <v>63</v>
      </c>
      <c r="I21" s="176">
        <v>304</v>
      </c>
      <c r="J21" s="174">
        <v>25</v>
      </c>
      <c r="K21" s="176">
        <v>278</v>
      </c>
      <c r="L21" s="174">
        <v>64</v>
      </c>
      <c r="M21" s="176">
        <v>3073</v>
      </c>
      <c r="N21" s="174" t="s">
        <v>204</v>
      </c>
      <c r="O21" s="176" t="s">
        <v>204</v>
      </c>
    </row>
    <row r="22" spans="1:15" ht="20.25" customHeight="1">
      <c r="A22" s="297"/>
      <c r="D22" s="92" t="s">
        <v>118</v>
      </c>
      <c r="E22" s="107" t="s">
        <v>7</v>
      </c>
      <c r="F22" s="174">
        <v>9</v>
      </c>
      <c r="G22" s="175">
        <v>359</v>
      </c>
      <c r="H22" s="174" t="s">
        <v>204</v>
      </c>
      <c r="I22" s="175" t="s">
        <v>204</v>
      </c>
      <c r="J22" s="174">
        <v>7</v>
      </c>
      <c r="K22" s="175">
        <v>318</v>
      </c>
      <c r="L22" s="174">
        <v>2</v>
      </c>
      <c r="M22" s="175">
        <v>41</v>
      </c>
      <c r="N22" s="174" t="s">
        <v>204</v>
      </c>
      <c r="O22" s="176" t="s">
        <v>204</v>
      </c>
    </row>
    <row r="23" spans="1:15" ht="28.5" customHeight="1">
      <c r="A23" s="297"/>
      <c r="D23" s="91" t="s">
        <v>119</v>
      </c>
      <c r="E23" s="179" t="s">
        <v>169</v>
      </c>
      <c r="F23" s="180">
        <v>114</v>
      </c>
      <c r="G23" s="181">
        <v>949</v>
      </c>
      <c r="H23" s="180">
        <v>24</v>
      </c>
      <c r="I23" s="181">
        <v>46</v>
      </c>
      <c r="J23" s="180">
        <v>70</v>
      </c>
      <c r="K23" s="181">
        <v>791</v>
      </c>
      <c r="L23" s="180">
        <v>17</v>
      </c>
      <c r="M23" s="181">
        <v>86</v>
      </c>
      <c r="N23" s="180">
        <v>3</v>
      </c>
      <c r="O23" s="182">
        <v>26</v>
      </c>
    </row>
    <row r="24" spans="1:15" ht="15" customHeight="1">
      <c r="A24" s="297"/>
      <c r="D24" s="82"/>
      <c r="E24" s="183"/>
      <c r="F24" s="183"/>
      <c r="G24" s="183"/>
      <c r="H24" s="183"/>
      <c r="I24" s="183"/>
      <c r="J24" s="3"/>
      <c r="K24" s="3"/>
      <c r="L24" s="3"/>
      <c r="M24" s="3"/>
      <c r="N24" s="3"/>
      <c r="O24" s="3"/>
    </row>
    <row r="25" spans="5:15" ht="15" customHeight="1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4:15" ht="15" customHeight="1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4:15" ht="15" customHeight="1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4:15" ht="15" customHeight="1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4:15" ht="15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4:15" ht="15" customHeight="1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4:15" ht="15" customHeight="1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4:15" ht="15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4:15" ht="15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4:15" ht="15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4:15" ht="15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4:15" ht="15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4:15" ht="15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4:15" ht="15" customHeight="1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4:15" ht="15" customHeight="1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</sheetData>
  <sheetProtection/>
  <mergeCells count="8">
    <mergeCell ref="N3:O3"/>
    <mergeCell ref="D5:E5"/>
    <mergeCell ref="A1:A24"/>
    <mergeCell ref="D3:E4"/>
    <mergeCell ref="F3:G3"/>
    <mergeCell ref="H3:I3"/>
    <mergeCell ref="J3:K3"/>
    <mergeCell ref="L3:M3"/>
  </mergeCells>
  <printOptions/>
  <pageMargins left="0.3937007874015748" right="0.7874015748031497" top="0.7874015748031497" bottom="0.9055118110236221" header="0.5118110236220472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Normal="70" zoomScaleSheetLayoutView="100" workbookViewId="0" topLeftCell="A1">
      <selection activeCell="A24" sqref="A24"/>
    </sheetView>
  </sheetViews>
  <sheetFormatPr defaultColWidth="2.375" defaultRowHeight="15" customHeight="1"/>
  <cols>
    <col min="1" max="1" width="2.375" style="5" customWidth="1"/>
    <col min="2" max="2" width="9.75390625" style="5" customWidth="1"/>
    <col min="3" max="11" width="8.625" style="5" customWidth="1"/>
    <col min="12" max="12" width="0.6171875" style="5" customWidth="1"/>
    <col min="13" max="16384" width="2.375" style="5" customWidth="1"/>
  </cols>
  <sheetData>
    <row r="1" spans="1:11" ht="22.5" customHeight="1">
      <c r="A1" s="75" t="s">
        <v>334</v>
      </c>
      <c r="K1" s="75"/>
    </row>
    <row r="2" spans="2:11" ht="15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2" ht="15" customHeight="1">
      <c r="B3" s="302" t="s">
        <v>120</v>
      </c>
      <c r="C3" s="104" t="s">
        <v>280</v>
      </c>
      <c r="D3" s="104" t="s">
        <v>148</v>
      </c>
      <c r="E3" s="104" t="s">
        <v>104</v>
      </c>
      <c r="F3" s="104" t="s">
        <v>105</v>
      </c>
      <c r="G3" s="104" t="s">
        <v>106</v>
      </c>
      <c r="H3" s="104" t="s">
        <v>107</v>
      </c>
      <c r="I3" s="104" t="s">
        <v>108</v>
      </c>
      <c r="J3" s="104" t="s">
        <v>109</v>
      </c>
      <c r="K3" s="104" t="s">
        <v>110</v>
      </c>
      <c r="L3" s="187"/>
    </row>
    <row r="4" spans="2:12" ht="53.25" customHeight="1">
      <c r="B4" s="303"/>
      <c r="C4" s="188" t="s">
        <v>2</v>
      </c>
      <c r="D4" s="41" t="s">
        <v>12</v>
      </c>
      <c r="E4" s="41" t="s">
        <v>253</v>
      </c>
      <c r="F4" s="41" t="s">
        <v>3</v>
      </c>
      <c r="G4" s="41" t="s">
        <v>4</v>
      </c>
      <c r="H4" s="189" t="s">
        <v>210</v>
      </c>
      <c r="I4" s="190" t="s">
        <v>154</v>
      </c>
      <c r="J4" s="188" t="s">
        <v>257</v>
      </c>
      <c r="K4" s="188" t="s">
        <v>258</v>
      </c>
      <c r="L4" s="39"/>
    </row>
    <row r="5" spans="2:11" ht="16.5" customHeight="1">
      <c r="B5" s="40" t="s">
        <v>13</v>
      </c>
      <c r="C5" s="184">
        <f>SUM(C6:C21)</f>
        <v>2378</v>
      </c>
      <c r="D5" s="184">
        <f aca="true" t="shared" si="0" ref="D5:K5">SUM(D6:D21)</f>
        <v>2</v>
      </c>
      <c r="E5" s="184" t="s">
        <v>208</v>
      </c>
      <c r="F5" s="184">
        <f t="shared" si="0"/>
        <v>390</v>
      </c>
      <c r="G5" s="184">
        <f t="shared" si="0"/>
        <v>298</v>
      </c>
      <c r="H5" s="184">
        <f t="shared" si="0"/>
        <v>3</v>
      </c>
      <c r="I5" s="184">
        <f t="shared" si="0"/>
        <v>5</v>
      </c>
      <c r="J5" s="184">
        <f t="shared" si="0"/>
        <v>101</v>
      </c>
      <c r="K5" s="184">
        <f t="shared" si="0"/>
        <v>641</v>
      </c>
    </row>
    <row r="6" spans="2:11" ht="16.5" customHeight="1">
      <c r="B6" s="42" t="s">
        <v>21</v>
      </c>
      <c r="C6" s="184" t="s">
        <v>208</v>
      </c>
      <c r="D6" s="184" t="s">
        <v>208</v>
      </c>
      <c r="E6" s="184" t="s">
        <v>208</v>
      </c>
      <c r="F6" s="184" t="s">
        <v>208</v>
      </c>
      <c r="G6" s="184" t="s">
        <v>208</v>
      </c>
      <c r="H6" s="184" t="s">
        <v>208</v>
      </c>
      <c r="I6" s="184" t="s">
        <v>208</v>
      </c>
      <c r="J6" s="184" t="s">
        <v>208</v>
      </c>
      <c r="K6" s="184" t="s">
        <v>208</v>
      </c>
    </row>
    <row r="7" spans="2:11" ht="16.5" customHeight="1">
      <c r="B7" s="40" t="s">
        <v>22</v>
      </c>
      <c r="C7" s="184" t="s">
        <v>208</v>
      </c>
      <c r="D7" s="184" t="s">
        <v>208</v>
      </c>
      <c r="E7" s="184" t="s">
        <v>208</v>
      </c>
      <c r="F7" s="184" t="s">
        <v>208</v>
      </c>
      <c r="G7" s="184" t="s">
        <v>208</v>
      </c>
      <c r="H7" s="184" t="s">
        <v>208</v>
      </c>
      <c r="I7" s="184" t="s">
        <v>208</v>
      </c>
      <c r="J7" s="184" t="s">
        <v>208</v>
      </c>
      <c r="K7" s="184" t="s">
        <v>208</v>
      </c>
    </row>
    <row r="8" spans="2:11" ht="16.5" customHeight="1">
      <c r="B8" s="40" t="s">
        <v>23</v>
      </c>
      <c r="C8" s="184">
        <v>328</v>
      </c>
      <c r="D8" s="184" t="s">
        <v>208</v>
      </c>
      <c r="E8" s="184" t="s">
        <v>208</v>
      </c>
      <c r="F8" s="184">
        <v>60</v>
      </c>
      <c r="G8" s="184">
        <v>15</v>
      </c>
      <c r="H8" s="184" t="s">
        <v>208</v>
      </c>
      <c r="I8" s="184" t="s">
        <v>208</v>
      </c>
      <c r="J8" s="184">
        <v>9</v>
      </c>
      <c r="K8" s="184">
        <v>65</v>
      </c>
    </row>
    <row r="9" spans="2:11" ht="16.5" customHeight="1">
      <c r="B9" s="40" t="s">
        <v>24</v>
      </c>
      <c r="C9" s="184">
        <v>259</v>
      </c>
      <c r="D9" s="184" t="s">
        <v>208</v>
      </c>
      <c r="E9" s="184" t="s">
        <v>208</v>
      </c>
      <c r="F9" s="184">
        <v>28</v>
      </c>
      <c r="G9" s="184">
        <v>9</v>
      </c>
      <c r="H9" s="184" t="s">
        <v>208</v>
      </c>
      <c r="I9" s="184">
        <v>1</v>
      </c>
      <c r="J9" s="184">
        <v>7</v>
      </c>
      <c r="K9" s="184">
        <v>74</v>
      </c>
    </row>
    <row r="10" spans="2:11" ht="16.5" customHeight="1">
      <c r="B10" s="40" t="s">
        <v>25</v>
      </c>
      <c r="C10" s="184">
        <v>311</v>
      </c>
      <c r="D10" s="184" t="s">
        <v>208</v>
      </c>
      <c r="E10" s="184" t="s">
        <v>208</v>
      </c>
      <c r="F10" s="184">
        <v>24</v>
      </c>
      <c r="G10" s="184">
        <v>27</v>
      </c>
      <c r="H10" s="184">
        <v>1</v>
      </c>
      <c r="I10" s="184">
        <v>1</v>
      </c>
      <c r="J10" s="184">
        <v>6</v>
      </c>
      <c r="K10" s="184">
        <v>151</v>
      </c>
    </row>
    <row r="11" spans="2:11" ht="16.5" customHeight="1">
      <c r="B11" s="40" t="s">
        <v>26</v>
      </c>
      <c r="C11" s="184">
        <v>383</v>
      </c>
      <c r="D11" s="184">
        <v>1</v>
      </c>
      <c r="E11" s="184" t="s">
        <v>208</v>
      </c>
      <c r="F11" s="184">
        <v>41</v>
      </c>
      <c r="G11" s="184">
        <v>139</v>
      </c>
      <c r="H11" s="184" t="s">
        <v>208</v>
      </c>
      <c r="I11" s="184" t="s">
        <v>208</v>
      </c>
      <c r="J11" s="184">
        <v>35</v>
      </c>
      <c r="K11" s="184">
        <v>68</v>
      </c>
    </row>
    <row r="12" spans="2:11" ht="16.5" customHeight="1">
      <c r="B12" s="40" t="s">
        <v>27</v>
      </c>
      <c r="C12" s="184">
        <v>197</v>
      </c>
      <c r="D12" s="184" t="s">
        <v>208</v>
      </c>
      <c r="E12" s="184" t="s">
        <v>208</v>
      </c>
      <c r="F12" s="184">
        <v>43</v>
      </c>
      <c r="G12" s="184">
        <v>43</v>
      </c>
      <c r="H12" s="184">
        <v>1</v>
      </c>
      <c r="I12" s="184">
        <v>1</v>
      </c>
      <c r="J12" s="184">
        <v>13</v>
      </c>
      <c r="K12" s="184">
        <v>40</v>
      </c>
    </row>
    <row r="13" spans="2:11" ht="16.5" customHeight="1">
      <c r="B13" s="40" t="s">
        <v>28</v>
      </c>
      <c r="C13" s="184">
        <v>171</v>
      </c>
      <c r="D13" s="184" t="s">
        <v>208</v>
      </c>
      <c r="E13" s="184" t="s">
        <v>208</v>
      </c>
      <c r="F13" s="184">
        <v>39</v>
      </c>
      <c r="G13" s="184">
        <v>14</v>
      </c>
      <c r="H13" s="184" t="s">
        <v>208</v>
      </c>
      <c r="I13" s="184" t="s">
        <v>208</v>
      </c>
      <c r="J13" s="184">
        <v>4</v>
      </c>
      <c r="K13" s="184">
        <v>53</v>
      </c>
    </row>
    <row r="14" spans="2:11" ht="16.5" customHeight="1">
      <c r="B14" s="40" t="s">
        <v>29</v>
      </c>
      <c r="C14" s="184">
        <v>73</v>
      </c>
      <c r="D14" s="184" t="s">
        <v>208</v>
      </c>
      <c r="E14" s="184" t="s">
        <v>208</v>
      </c>
      <c r="F14" s="184">
        <v>19</v>
      </c>
      <c r="G14" s="184">
        <v>7</v>
      </c>
      <c r="H14" s="184" t="s">
        <v>208</v>
      </c>
      <c r="I14" s="184">
        <v>1</v>
      </c>
      <c r="J14" s="184">
        <v>7</v>
      </c>
      <c r="K14" s="184">
        <v>19</v>
      </c>
    </row>
    <row r="15" spans="2:11" ht="16.5" customHeight="1">
      <c r="B15" s="40" t="s">
        <v>30</v>
      </c>
      <c r="C15" s="184">
        <v>69</v>
      </c>
      <c r="D15" s="184" t="s">
        <v>208</v>
      </c>
      <c r="E15" s="184" t="s">
        <v>208</v>
      </c>
      <c r="F15" s="184">
        <v>26</v>
      </c>
      <c r="G15" s="184">
        <v>6</v>
      </c>
      <c r="H15" s="184" t="s">
        <v>208</v>
      </c>
      <c r="I15" s="184" t="s">
        <v>208</v>
      </c>
      <c r="J15" s="184">
        <v>3</v>
      </c>
      <c r="K15" s="184">
        <v>6</v>
      </c>
    </row>
    <row r="16" spans="2:11" ht="16.5" customHeight="1">
      <c r="B16" s="40" t="s">
        <v>31</v>
      </c>
      <c r="C16" s="184">
        <v>105</v>
      </c>
      <c r="D16" s="184" t="s">
        <v>208</v>
      </c>
      <c r="E16" s="184" t="s">
        <v>208</v>
      </c>
      <c r="F16" s="184">
        <v>26</v>
      </c>
      <c r="G16" s="184">
        <v>4</v>
      </c>
      <c r="H16" s="184" t="s">
        <v>208</v>
      </c>
      <c r="I16" s="184" t="s">
        <v>208</v>
      </c>
      <c r="J16" s="184">
        <v>2</v>
      </c>
      <c r="K16" s="184">
        <v>31</v>
      </c>
    </row>
    <row r="17" spans="2:11" ht="16.5" customHeight="1">
      <c r="B17" s="40" t="s">
        <v>32</v>
      </c>
      <c r="C17" s="184">
        <v>157</v>
      </c>
      <c r="D17" s="184">
        <v>1</v>
      </c>
      <c r="E17" s="184" t="s">
        <v>208</v>
      </c>
      <c r="F17" s="184">
        <v>19</v>
      </c>
      <c r="G17" s="184">
        <v>11</v>
      </c>
      <c r="H17" s="184" t="s">
        <v>208</v>
      </c>
      <c r="I17" s="184" t="s">
        <v>208</v>
      </c>
      <c r="J17" s="184">
        <v>1</v>
      </c>
      <c r="K17" s="184">
        <v>43</v>
      </c>
    </row>
    <row r="18" spans="2:11" ht="16.5" customHeight="1">
      <c r="B18" s="40" t="s">
        <v>33</v>
      </c>
      <c r="C18" s="184">
        <v>38</v>
      </c>
      <c r="D18" s="184" t="s">
        <v>208</v>
      </c>
      <c r="E18" s="184" t="s">
        <v>208</v>
      </c>
      <c r="F18" s="184" t="s">
        <v>208</v>
      </c>
      <c r="G18" s="184" t="s">
        <v>208</v>
      </c>
      <c r="H18" s="184">
        <v>1</v>
      </c>
      <c r="I18" s="184" t="s">
        <v>208</v>
      </c>
      <c r="J18" s="184">
        <v>1</v>
      </c>
      <c r="K18" s="184">
        <v>17</v>
      </c>
    </row>
    <row r="19" spans="2:11" ht="16.5" customHeight="1">
      <c r="B19" s="40" t="s">
        <v>34</v>
      </c>
      <c r="C19" s="184">
        <v>103</v>
      </c>
      <c r="D19" s="184" t="s">
        <v>208</v>
      </c>
      <c r="E19" s="184" t="s">
        <v>208</v>
      </c>
      <c r="F19" s="184">
        <v>21</v>
      </c>
      <c r="G19" s="184">
        <v>10</v>
      </c>
      <c r="H19" s="184" t="s">
        <v>208</v>
      </c>
      <c r="I19" s="184">
        <v>1</v>
      </c>
      <c r="J19" s="184">
        <v>3</v>
      </c>
      <c r="K19" s="184">
        <v>25</v>
      </c>
    </row>
    <row r="20" spans="2:11" ht="16.5" customHeight="1">
      <c r="B20" s="40" t="s">
        <v>35</v>
      </c>
      <c r="C20" s="184">
        <v>92</v>
      </c>
      <c r="D20" s="184" t="s">
        <v>208</v>
      </c>
      <c r="E20" s="184" t="s">
        <v>208</v>
      </c>
      <c r="F20" s="184">
        <v>23</v>
      </c>
      <c r="G20" s="184">
        <v>9</v>
      </c>
      <c r="H20" s="184" t="s">
        <v>208</v>
      </c>
      <c r="I20" s="184" t="s">
        <v>208</v>
      </c>
      <c r="J20" s="184">
        <v>3</v>
      </c>
      <c r="K20" s="184">
        <v>22</v>
      </c>
    </row>
    <row r="21" spans="2:12" ht="16.5" customHeight="1">
      <c r="B21" s="41" t="s">
        <v>36</v>
      </c>
      <c r="C21" s="185">
        <v>92</v>
      </c>
      <c r="D21" s="185" t="s">
        <v>208</v>
      </c>
      <c r="E21" s="185" t="s">
        <v>208</v>
      </c>
      <c r="F21" s="185">
        <v>21</v>
      </c>
      <c r="G21" s="185">
        <v>4</v>
      </c>
      <c r="H21" s="185" t="s">
        <v>208</v>
      </c>
      <c r="I21" s="185" t="s">
        <v>208</v>
      </c>
      <c r="J21" s="185">
        <v>7</v>
      </c>
      <c r="K21" s="185">
        <v>27</v>
      </c>
      <c r="L21" s="39"/>
    </row>
    <row r="22" spans="2:11" ht="15" customHeight="1">
      <c r="B22" s="3"/>
      <c r="C22" s="191"/>
      <c r="D22" s="3"/>
      <c r="E22" s="3"/>
      <c r="F22" s="3"/>
      <c r="G22" s="3"/>
      <c r="H22" s="3"/>
      <c r="I22" s="3"/>
      <c r="J22" s="3"/>
      <c r="K22" s="3"/>
    </row>
    <row r="23" ht="22.5" customHeight="1">
      <c r="A23" s="75" t="s">
        <v>335</v>
      </c>
    </row>
    <row r="24" spans="2:11" ht="15" customHeight="1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2" ht="15" customHeight="1">
      <c r="B25" s="302" t="s">
        <v>120</v>
      </c>
      <c r="C25" s="104" t="s">
        <v>147</v>
      </c>
      <c r="D25" s="104" t="s">
        <v>148</v>
      </c>
      <c r="E25" s="104" t="s">
        <v>104</v>
      </c>
      <c r="F25" s="104" t="s">
        <v>105</v>
      </c>
      <c r="G25" s="104" t="s">
        <v>106</v>
      </c>
      <c r="H25" s="104" t="s">
        <v>107</v>
      </c>
      <c r="I25" s="104" t="s">
        <v>108</v>
      </c>
      <c r="J25" s="104" t="s">
        <v>109</v>
      </c>
      <c r="K25" s="104" t="s">
        <v>110</v>
      </c>
      <c r="L25" s="187"/>
    </row>
    <row r="26" spans="2:12" ht="53.25" customHeight="1">
      <c r="B26" s="303"/>
      <c r="C26" s="188" t="s">
        <v>2</v>
      </c>
      <c r="D26" s="41" t="s">
        <v>12</v>
      </c>
      <c r="E26" s="41" t="s">
        <v>253</v>
      </c>
      <c r="F26" s="41" t="s">
        <v>3</v>
      </c>
      <c r="G26" s="41" t="s">
        <v>4</v>
      </c>
      <c r="H26" s="189" t="s">
        <v>210</v>
      </c>
      <c r="I26" s="190" t="s">
        <v>154</v>
      </c>
      <c r="J26" s="188" t="s">
        <v>257</v>
      </c>
      <c r="K26" s="188" t="s">
        <v>258</v>
      </c>
      <c r="L26" s="39"/>
    </row>
    <row r="27" spans="2:11" ht="16.5" customHeight="1">
      <c r="B27" s="40" t="s">
        <v>13</v>
      </c>
      <c r="C27" s="184">
        <f>SUM(C28:C43)</f>
        <v>25388</v>
      </c>
      <c r="D27" s="184">
        <f aca="true" t="shared" si="1" ref="D27:K27">SUM(D28:D43)</f>
        <v>12</v>
      </c>
      <c r="E27" s="184" t="s">
        <v>208</v>
      </c>
      <c r="F27" s="184">
        <f t="shared" si="1"/>
        <v>1867</v>
      </c>
      <c r="G27" s="184">
        <f t="shared" si="1"/>
        <v>5309</v>
      </c>
      <c r="H27" s="184">
        <f t="shared" si="1"/>
        <v>20</v>
      </c>
      <c r="I27" s="184">
        <f t="shared" si="1"/>
        <v>15</v>
      </c>
      <c r="J27" s="184">
        <f t="shared" si="1"/>
        <v>2455</v>
      </c>
      <c r="K27" s="184">
        <f t="shared" si="1"/>
        <v>6013</v>
      </c>
    </row>
    <row r="28" spans="2:11" ht="16.5" customHeight="1">
      <c r="B28" s="42" t="s">
        <v>21</v>
      </c>
      <c r="C28" s="184" t="s">
        <v>208</v>
      </c>
      <c r="D28" s="184" t="s">
        <v>208</v>
      </c>
      <c r="E28" s="184" t="s">
        <v>208</v>
      </c>
      <c r="F28" s="184" t="s">
        <v>208</v>
      </c>
      <c r="G28" s="184" t="s">
        <v>208</v>
      </c>
      <c r="H28" s="184" t="s">
        <v>208</v>
      </c>
      <c r="I28" s="184" t="s">
        <v>208</v>
      </c>
      <c r="J28" s="184" t="s">
        <v>208</v>
      </c>
      <c r="K28" s="184" t="s">
        <v>209</v>
      </c>
    </row>
    <row r="29" spans="2:11" ht="16.5" customHeight="1">
      <c r="B29" s="40" t="s">
        <v>22</v>
      </c>
      <c r="C29" s="184" t="s">
        <v>207</v>
      </c>
      <c r="D29" s="184" t="s">
        <v>208</v>
      </c>
      <c r="E29" s="184" t="s">
        <v>208</v>
      </c>
      <c r="F29" s="184" t="s">
        <v>208</v>
      </c>
      <c r="G29" s="184" t="s">
        <v>208</v>
      </c>
      <c r="H29" s="184" t="s">
        <v>208</v>
      </c>
      <c r="I29" s="184" t="s">
        <v>208</v>
      </c>
      <c r="J29" s="184" t="s">
        <v>208</v>
      </c>
      <c r="K29" s="184" t="s">
        <v>209</v>
      </c>
    </row>
    <row r="30" spans="2:11" ht="16.5" customHeight="1">
      <c r="B30" s="40" t="s">
        <v>23</v>
      </c>
      <c r="C30" s="184">
        <v>2024</v>
      </c>
      <c r="D30" s="184" t="s">
        <v>207</v>
      </c>
      <c r="E30" s="184" t="s">
        <v>207</v>
      </c>
      <c r="F30" s="184">
        <v>269</v>
      </c>
      <c r="G30" s="184">
        <v>32</v>
      </c>
      <c r="H30" s="184" t="s">
        <v>207</v>
      </c>
      <c r="I30" s="184" t="s">
        <v>207</v>
      </c>
      <c r="J30" s="184">
        <v>80</v>
      </c>
      <c r="K30" s="184">
        <v>510</v>
      </c>
    </row>
    <row r="31" spans="2:11" ht="16.5" customHeight="1">
      <c r="B31" s="40" t="s">
        <v>24</v>
      </c>
      <c r="C31" s="184">
        <v>2757</v>
      </c>
      <c r="D31" s="184" t="s">
        <v>207</v>
      </c>
      <c r="E31" s="184" t="s">
        <v>207</v>
      </c>
      <c r="F31" s="184">
        <v>116</v>
      </c>
      <c r="G31" s="184">
        <v>49</v>
      </c>
      <c r="H31" s="184" t="s">
        <v>207</v>
      </c>
      <c r="I31" s="184">
        <v>3</v>
      </c>
      <c r="J31" s="184">
        <v>117</v>
      </c>
      <c r="K31" s="184">
        <v>531</v>
      </c>
    </row>
    <row r="32" spans="2:11" ht="16.5" customHeight="1">
      <c r="B32" s="40" t="s">
        <v>25</v>
      </c>
      <c r="C32" s="184">
        <v>5343</v>
      </c>
      <c r="D32" s="184" t="s">
        <v>207</v>
      </c>
      <c r="E32" s="184" t="s">
        <v>207</v>
      </c>
      <c r="F32" s="184">
        <v>199</v>
      </c>
      <c r="G32" s="184">
        <v>1081</v>
      </c>
      <c r="H32" s="184">
        <v>2</v>
      </c>
      <c r="I32" s="184">
        <v>1</v>
      </c>
      <c r="J32" s="184">
        <v>126</v>
      </c>
      <c r="K32" s="184">
        <v>1993</v>
      </c>
    </row>
    <row r="33" spans="2:11" ht="16.5" customHeight="1">
      <c r="B33" s="40" t="s">
        <v>26</v>
      </c>
      <c r="C33" s="184">
        <v>6923</v>
      </c>
      <c r="D33" s="184">
        <v>6</v>
      </c>
      <c r="E33" s="184" t="s">
        <v>207</v>
      </c>
      <c r="F33" s="184">
        <v>178</v>
      </c>
      <c r="G33" s="184">
        <v>3201</v>
      </c>
      <c r="H33" s="184" t="s">
        <v>207</v>
      </c>
      <c r="I33" s="184" t="s">
        <v>207</v>
      </c>
      <c r="J33" s="184">
        <v>1167</v>
      </c>
      <c r="K33" s="184">
        <v>894</v>
      </c>
    </row>
    <row r="34" spans="2:11" ht="16.5" customHeight="1">
      <c r="B34" s="40" t="s">
        <v>27</v>
      </c>
      <c r="C34" s="184">
        <v>1702</v>
      </c>
      <c r="D34" s="184" t="s">
        <v>207</v>
      </c>
      <c r="E34" s="184" t="s">
        <v>207</v>
      </c>
      <c r="F34" s="184">
        <v>169</v>
      </c>
      <c r="G34" s="184">
        <v>414</v>
      </c>
      <c r="H34" s="184">
        <v>9</v>
      </c>
      <c r="I34" s="184">
        <v>2</v>
      </c>
      <c r="J34" s="184">
        <v>463</v>
      </c>
      <c r="K34" s="184">
        <v>295</v>
      </c>
    </row>
    <row r="35" spans="2:11" ht="16.5" customHeight="1">
      <c r="B35" s="40" t="s">
        <v>28</v>
      </c>
      <c r="C35" s="184">
        <v>1380</v>
      </c>
      <c r="D35" s="184" t="s">
        <v>207</v>
      </c>
      <c r="E35" s="184" t="s">
        <v>207</v>
      </c>
      <c r="F35" s="184">
        <v>141</v>
      </c>
      <c r="G35" s="184">
        <v>250</v>
      </c>
      <c r="H35" s="184" t="s">
        <v>207</v>
      </c>
      <c r="I35" s="184" t="s">
        <v>207</v>
      </c>
      <c r="J35" s="184">
        <v>32</v>
      </c>
      <c r="K35" s="184">
        <v>440</v>
      </c>
    </row>
    <row r="36" spans="2:11" ht="16.5" customHeight="1">
      <c r="B36" s="40" t="s">
        <v>29</v>
      </c>
      <c r="C36" s="184">
        <v>610</v>
      </c>
      <c r="D36" s="184" t="s">
        <v>207</v>
      </c>
      <c r="E36" s="184" t="s">
        <v>207</v>
      </c>
      <c r="F36" s="184">
        <v>104</v>
      </c>
      <c r="G36" s="184">
        <v>47</v>
      </c>
      <c r="H36" s="184" t="s">
        <v>207</v>
      </c>
      <c r="I36" s="184">
        <v>2</v>
      </c>
      <c r="J36" s="184">
        <v>120</v>
      </c>
      <c r="K36" s="184">
        <v>142</v>
      </c>
    </row>
    <row r="37" spans="2:11" ht="16.5" customHeight="1">
      <c r="B37" s="40" t="s">
        <v>30</v>
      </c>
      <c r="C37" s="184">
        <v>435</v>
      </c>
      <c r="D37" s="184" t="s">
        <v>207</v>
      </c>
      <c r="E37" s="184" t="s">
        <v>207</v>
      </c>
      <c r="F37" s="184">
        <v>119</v>
      </c>
      <c r="G37" s="184">
        <v>36</v>
      </c>
      <c r="H37" s="184" t="s">
        <v>207</v>
      </c>
      <c r="I37" s="184" t="s">
        <v>207</v>
      </c>
      <c r="J37" s="184">
        <v>23</v>
      </c>
      <c r="K37" s="184">
        <v>67</v>
      </c>
    </row>
    <row r="38" spans="2:11" ht="16.5" customHeight="1">
      <c r="B38" s="40" t="s">
        <v>31</v>
      </c>
      <c r="C38" s="184">
        <v>746</v>
      </c>
      <c r="D38" s="184" t="s">
        <v>207</v>
      </c>
      <c r="E38" s="184" t="s">
        <v>207</v>
      </c>
      <c r="F38" s="184">
        <v>107</v>
      </c>
      <c r="G38" s="184">
        <v>15</v>
      </c>
      <c r="H38" s="184" t="s">
        <v>207</v>
      </c>
      <c r="I38" s="184" t="s">
        <v>207</v>
      </c>
      <c r="J38" s="184">
        <v>11</v>
      </c>
      <c r="K38" s="184">
        <v>329</v>
      </c>
    </row>
    <row r="39" spans="2:11" ht="16.5" customHeight="1">
      <c r="B39" s="40" t="s">
        <v>32</v>
      </c>
      <c r="C39" s="184">
        <v>1156</v>
      </c>
      <c r="D39" s="184">
        <v>6</v>
      </c>
      <c r="E39" s="184" t="s">
        <v>207</v>
      </c>
      <c r="F39" s="184">
        <v>96</v>
      </c>
      <c r="G39" s="184">
        <v>34</v>
      </c>
      <c r="H39" s="184" t="s">
        <v>207</v>
      </c>
      <c r="I39" s="184" t="s">
        <v>207</v>
      </c>
      <c r="J39" s="184">
        <v>31</v>
      </c>
      <c r="K39" s="184">
        <v>244</v>
      </c>
    </row>
    <row r="40" spans="2:11" ht="16.5" customHeight="1">
      <c r="B40" s="40" t="s">
        <v>33</v>
      </c>
      <c r="C40" s="184">
        <v>322</v>
      </c>
      <c r="D40" s="184" t="s">
        <v>207</v>
      </c>
      <c r="E40" s="184" t="s">
        <v>207</v>
      </c>
      <c r="F40" s="184" t="s">
        <v>207</v>
      </c>
      <c r="G40" s="184" t="s">
        <v>207</v>
      </c>
      <c r="H40" s="184">
        <v>9</v>
      </c>
      <c r="I40" s="184" t="s">
        <v>207</v>
      </c>
      <c r="J40" s="184">
        <v>1</v>
      </c>
      <c r="K40" s="184">
        <v>63</v>
      </c>
    </row>
    <row r="41" spans="2:11" ht="16.5" customHeight="1">
      <c r="B41" s="40" t="s">
        <v>34</v>
      </c>
      <c r="C41" s="184">
        <v>718</v>
      </c>
      <c r="D41" s="184" t="s">
        <v>207</v>
      </c>
      <c r="E41" s="184" t="s">
        <v>207</v>
      </c>
      <c r="F41" s="184">
        <v>129</v>
      </c>
      <c r="G41" s="184">
        <v>52</v>
      </c>
      <c r="H41" s="184" t="s">
        <v>207</v>
      </c>
      <c r="I41" s="184">
        <v>7</v>
      </c>
      <c r="J41" s="184">
        <v>49</v>
      </c>
      <c r="K41" s="184">
        <v>182</v>
      </c>
    </row>
    <row r="42" spans="2:11" ht="16.5" customHeight="1">
      <c r="B42" s="40" t="s">
        <v>35</v>
      </c>
      <c r="C42" s="184">
        <v>500</v>
      </c>
      <c r="D42" s="184" t="s">
        <v>207</v>
      </c>
      <c r="E42" s="184" t="s">
        <v>207</v>
      </c>
      <c r="F42" s="184">
        <v>98</v>
      </c>
      <c r="G42" s="184">
        <v>53</v>
      </c>
      <c r="H42" s="184" t="s">
        <v>207</v>
      </c>
      <c r="I42" s="184" t="s">
        <v>207</v>
      </c>
      <c r="J42" s="184">
        <v>36</v>
      </c>
      <c r="K42" s="184">
        <v>141</v>
      </c>
    </row>
    <row r="43" spans="2:12" ht="16.5" customHeight="1">
      <c r="B43" s="41" t="s">
        <v>36</v>
      </c>
      <c r="C43" s="186">
        <v>772</v>
      </c>
      <c r="D43" s="185" t="s">
        <v>207</v>
      </c>
      <c r="E43" s="185" t="s">
        <v>207</v>
      </c>
      <c r="F43" s="185">
        <v>142</v>
      </c>
      <c r="G43" s="185">
        <v>45</v>
      </c>
      <c r="H43" s="185" t="s">
        <v>207</v>
      </c>
      <c r="I43" s="185" t="s">
        <v>207</v>
      </c>
      <c r="J43" s="185">
        <v>199</v>
      </c>
      <c r="K43" s="185">
        <v>182</v>
      </c>
      <c r="L43" s="39"/>
    </row>
    <row r="44" ht="15" customHeight="1">
      <c r="C44" s="192"/>
    </row>
  </sheetData>
  <sheetProtection/>
  <mergeCells count="2">
    <mergeCell ref="B3:B4"/>
    <mergeCell ref="B25:B26"/>
  </mergeCells>
  <printOptions/>
  <pageMargins left="0.7874015748031497" right="0.5118110236220472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3"/>
  <sheetViews>
    <sheetView view="pageBreakPreview" zoomScaleNormal="70" zoomScaleSheetLayoutView="100" zoomScalePageLayoutView="0" workbookViewId="0" topLeftCell="A1">
      <selection activeCell="B1" sqref="B1"/>
    </sheetView>
  </sheetViews>
  <sheetFormatPr defaultColWidth="2.375" defaultRowHeight="15" customHeight="1"/>
  <cols>
    <col min="1" max="1" width="1.37890625" style="5" customWidth="1"/>
    <col min="2" max="10" width="9.00390625" style="5" customWidth="1"/>
    <col min="11" max="16384" width="2.375" style="5" customWidth="1"/>
  </cols>
  <sheetData>
    <row r="1" ht="22.5" customHeight="1"/>
    <row r="2" spans="2:12" ht="15" customHeight="1">
      <c r="B2" s="3"/>
      <c r="C2" s="3"/>
      <c r="D2" s="3"/>
      <c r="E2" s="3"/>
      <c r="F2" s="3"/>
      <c r="G2" s="3"/>
      <c r="H2" s="3"/>
      <c r="I2" s="3"/>
      <c r="J2" s="76" t="s">
        <v>270</v>
      </c>
      <c r="L2" s="197"/>
    </row>
    <row r="3" spans="1:12" ht="15" customHeight="1">
      <c r="A3" s="198"/>
      <c r="B3" s="97" t="s">
        <v>111</v>
      </c>
      <c r="C3" s="104" t="s">
        <v>112</v>
      </c>
      <c r="D3" s="95" t="s">
        <v>113</v>
      </c>
      <c r="E3" s="104" t="s">
        <v>114</v>
      </c>
      <c r="F3" s="104" t="s">
        <v>115</v>
      </c>
      <c r="G3" s="104" t="s">
        <v>116</v>
      </c>
      <c r="H3" s="104" t="s">
        <v>117</v>
      </c>
      <c r="I3" s="104" t="s">
        <v>118</v>
      </c>
      <c r="J3" s="104" t="s">
        <v>119</v>
      </c>
      <c r="K3" s="199"/>
      <c r="L3" s="199"/>
    </row>
    <row r="4" spans="1:12" ht="53.25" customHeight="1">
      <c r="A4" s="44"/>
      <c r="B4" s="200" t="s">
        <v>259</v>
      </c>
      <c r="C4" s="201" t="s">
        <v>260</v>
      </c>
      <c r="D4" s="202" t="s">
        <v>261</v>
      </c>
      <c r="E4" s="188" t="s">
        <v>269</v>
      </c>
      <c r="F4" s="203" t="s">
        <v>262</v>
      </c>
      <c r="G4" s="204" t="s">
        <v>263</v>
      </c>
      <c r="H4" s="202" t="s">
        <v>244</v>
      </c>
      <c r="I4" s="203" t="s">
        <v>242</v>
      </c>
      <c r="J4" s="205" t="s">
        <v>241</v>
      </c>
      <c r="K4" s="206"/>
      <c r="L4" s="206"/>
    </row>
    <row r="5" spans="1:12" ht="16.5" customHeight="1">
      <c r="A5" s="43"/>
      <c r="B5" s="193">
        <f>SUM(B6:B21)</f>
        <v>14</v>
      </c>
      <c r="C5" s="193">
        <f aca="true" t="shared" si="0" ref="C5:J5">SUM(C6:C21)</f>
        <v>107</v>
      </c>
      <c r="D5" s="193">
        <f t="shared" si="0"/>
        <v>62</v>
      </c>
      <c r="E5" s="193">
        <f t="shared" si="0"/>
        <v>244</v>
      </c>
      <c r="F5" s="193">
        <f t="shared" si="0"/>
        <v>162</v>
      </c>
      <c r="G5" s="193">
        <f t="shared" si="0"/>
        <v>74</v>
      </c>
      <c r="H5" s="193">
        <f t="shared" si="0"/>
        <v>152</v>
      </c>
      <c r="I5" s="193">
        <f t="shared" si="0"/>
        <v>9</v>
      </c>
      <c r="J5" s="193">
        <f t="shared" si="0"/>
        <v>114</v>
      </c>
      <c r="K5" s="199"/>
      <c r="L5" s="199"/>
    </row>
    <row r="6" spans="1:12" ht="16.5" customHeight="1">
      <c r="A6" s="43"/>
      <c r="B6" s="194" t="s">
        <v>208</v>
      </c>
      <c r="C6" s="195" t="s">
        <v>208</v>
      </c>
      <c r="D6" s="195" t="s">
        <v>208</v>
      </c>
      <c r="E6" s="195" t="s">
        <v>208</v>
      </c>
      <c r="F6" s="195" t="s">
        <v>208</v>
      </c>
      <c r="G6" s="195" t="s">
        <v>208</v>
      </c>
      <c r="H6" s="195" t="s">
        <v>208</v>
      </c>
      <c r="I6" s="195" t="s">
        <v>208</v>
      </c>
      <c r="J6" s="184" t="s">
        <v>208</v>
      </c>
      <c r="K6" s="7"/>
      <c r="L6" s="7"/>
    </row>
    <row r="7" spans="1:12" ht="16.5" customHeight="1">
      <c r="A7" s="43"/>
      <c r="B7" s="194" t="s">
        <v>208</v>
      </c>
      <c r="C7" s="195" t="s">
        <v>208</v>
      </c>
      <c r="D7" s="195" t="s">
        <v>208</v>
      </c>
      <c r="E7" s="195" t="s">
        <v>208</v>
      </c>
      <c r="F7" s="195" t="s">
        <v>208</v>
      </c>
      <c r="G7" s="195" t="s">
        <v>208</v>
      </c>
      <c r="H7" s="195" t="s">
        <v>208</v>
      </c>
      <c r="I7" s="195" t="s">
        <v>208</v>
      </c>
      <c r="J7" s="184" t="s">
        <v>208</v>
      </c>
      <c r="K7" s="7"/>
      <c r="L7" s="7"/>
    </row>
    <row r="8" spans="1:12" ht="16.5" customHeight="1">
      <c r="A8" s="43"/>
      <c r="B8" s="193">
        <v>1</v>
      </c>
      <c r="C8" s="184">
        <v>9</v>
      </c>
      <c r="D8" s="195">
        <v>15</v>
      </c>
      <c r="E8" s="184">
        <v>45</v>
      </c>
      <c r="F8" s="184">
        <v>35</v>
      </c>
      <c r="G8" s="184">
        <v>22</v>
      </c>
      <c r="H8" s="184">
        <v>30</v>
      </c>
      <c r="I8" s="184">
        <v>2</v>
      </c>
      <c r="J8" s="184">
        <v>20</v>
      </c>
      <c r="K8" s="7"/>
      <c r="L8" s="7"/>
    </row>
    <row r="9" spans="1:12" ht="16.5" customHeight="1">
      <c r="A9" s="43"/>
      <c r="B9" s="193">
        <v>3</v>
      </c>
      <c r="C9" s="184">
        <v>6</v>
      </c>
      <c r="D9" s="195">
        <v>10</v>
      </c>
      <c r="E9" s="184">
        <v>50</v>
      </c>
      <c r="F9" s="184">
        <v>28</v>
      </c>
      <c r="G9" s="184">
        <v>10</v>
      </c>
      <c r="H9" s="184">
        <v>24</v>
      </c>
      <c r="I9" s="184">
        <v>2</v>
      </c>
      <c r="J9" s="184">
        <v>7</v>
      </c>
      <c r="K9" s="7"/>
      <c r="L9" s="7"/>
    </row>
    <row r="10" spans="1:12" ht="16.5" customHeight="1">
      <c r="A10" s="43"/>
      <c r="B10" s="193">
        <v>4</v>
      </c>
      <c r="C10" s="184">
        <v>6</v>
      </c>
      <c r="D10" s="195">
        <v>6</v>
      </c>
      <c r="E10" s="184">
        <v>41</v>
      </c>
      <c r="F10" s="184">
        <v>18</v>
      </c>
      <c r="G10" s="184">
        <v>5</v>
      </c>
      <c r="H10" s="195">
        <v>13</v>
      </c>
      <c r="I10" s="195" t="s">
        <v>208</v>
      </c>
      <c r="J10" s="184">
        <v>8</v>
      </c>
      <c r="K10" s="7"/>
      <c r="L10" s="7"/>
    </row>
    <row r="11" spans="1:12" ht="16.5" customHeight="1">
      <c r="A11" s="43"/>
      <c r="B11" s="193" t="s">
        <v>207</v>
      </c>
      <c r="C11" s="184">
        <v>16</v>
      </c>
      <c r="D11" s="195">
        <v>6</v>
      </c>
      <c r="E11" s="184">
        <v>19</v>
      </c>
      <c r="F11" s="184">
        <v>16</v>
      </c>
      <c r="G11" s="184">
        <v>4</v>
      </c>
      <c r="H11" s="195">
        <v>12</v>
      </c>
      <c r="I11" s="195" t="s">
        <v>208</v>
      </c>
      <c r="J11" s="184">
        <v>26</v>
      </c>
      <c r="K11" s="199"/>
      <c r="L11" s="199"/>
    </row>
    <row r="12" spans="1:12" ht="16.5" customHeight="1">
      <c r="A12" s="43"/>
      <c r="B12" s="193">
        <v>1</v>
      </c>
      <c r="C12" s="184">
        <v>7</v>
      </c>
      <c r="D12" s="195">
        <v>1</v>
      </c>
      <c r="E12" s="184">
        <v>11</v>
      </c>
      <c r="F12" s="184">
        <v>12</v>
      </c>
      <c r="G12" s="184">
        <v>4</v>
      </c>
      <c r="H12" s="195">
        <v>9</v>
      </c>
      <c r="I12" s="195" t="s">
        <v>208</v>
      </c>
      <c r="J12" s="184">
        <v>11</v>
      </c>
      <c r="K12" s="199"/>
      <c r="L12" s="199"/>
    </row>
    <row r="13" spans="1:12" ht="16.5" customHeight="1">
      <c r="A13" s="43"/>
      <c r="B13" s="194" t="s">
        <v>208</v>
      </c>
      <c r="C13" s="195">
        <v>6</v>
      </c>
      <c r="D13" s="195">
        <v>4</v>
      </c>
      <c r="E13" s="184">
        <v>21</v>
      </c>
      <c r="F13" s="184">
        <v>7</v>
      </c>
      <c r="G13" s="184">
        <v>7</v>
      </c>
      <c r="H13" s="184">
        <v>13</v>
      </c>
      <c r="I13" s="184">
        <v>1</v>
      </c>
      <c r="J13" s="184">
        <v>2</v>
      </c>
      <c r="K13" s="199"/>
      <c r="L13" s="199"/>
    </row>
    <row r="14" spans="1:12" ht="16.5" customHeight="1">
      <c r="A14" s="43"/>
      <c r="B14" s="194" t="s">
        <v>208</v>
      </c>
      <c r="C14" s="195">
        <v>3</v>
      </c>
      <c r="D14" s="195" t="s">
        <v>208</v>
      </c>
      <c r="E14" s="184">
        <v>3</v>
      </c>
      <c r="F14" s="184">
        <v>5</v>
      </c>
      <c r="G14" s="184">
        <v>1</v>
      </c>
      <c r="H14" s="195">
        <v>5</v>
      </c>
      <c r="I14" s="195" t="s">
        <v>208</v>
      </c>
      <c r="J14" s="184">
        <v>3</v>
      </c>
      <c r="K14" s="199"/>
      <c r="L14" s="199"/>
    </row>
    <row r="15" spans="1:12" ht="16.5" customHeight="1">
      <c r="A15" s="43"/>
      <c r="B15" s="194" t="s">
        <v>208</v>
      </c>
      <c r="C15" s="184">
        <v>3</v>
      </c>
      <c r="D15" s="195">
        <v>2</v>
      </c>
      <c r="E15" s="184">
        <v>5</v>
      </c>
      <c r="F15" s="184">
        <v>4</v>
      </c>
      <c r="G15" s="184">
        <v>3</v>
      </c>
      <c r="H15" s="195">
        <v>6</v>
      </c>
      <c r="I15" s="195" t="s">
        <v>208</v>
      </c>
      <c r="J15" s="184">
        <v>5</v>
      </c>
      <c r="K15" s="199"/>
      <c r="L15" s="199"/>
    </row>
    <row r="16" spans="1:12" ht="16.5" customHeight="1">
      <c r="A16" s="43"/>
      <c r="B16" s="194" t="s">
        <v>208</v>
      </c>
      <c r="C16" s="184">
        <v>13</v>
      </c>
      <c r="D16" s="195">
        <v>5</v>
      </c>
      <c r="E16" s="184">
        <v>6</v>
      </c>
      <c r="F16" s="184">
        <v>2</v>
      </c>
      <c r="G16" s="184">
        <v>6</v>
      </c>
      <c r="H16" s="195">
        <v>7</v>
      </c>
      <c r="I16" s="195" t="s">
        <v>208</v>
      </c>
      <c r="J16" s="184">
        <v>3</v>
      </c>
      <c r="K16" s="199"/>
      <c r="L16" s="199"/>
    </row>
    <row r="17" spans="1:12" ht="16.5" customHeight="1">
      <c r="A17" s="43"/>
      <c r="B17" s="193">
        <v>2</v>
      </c>
      <c r="C17" s="184">
        <v>15</v>
      </c>
      <c r="D17" s="195">
        <v>4</v>
      </c>
      <c r="E17" s="184">
        <v>19</v>
      </c>
      <c r="F17" s="184">
        <v>15</v>
      </c>
      <c r="G17" s="184">
        <v>5</v>
      </c>
      <c r="H17" s="184">
        <v>9</v>
      </c>
      <c r="I17" s="184">
        <v>2</v>
      </c>
      <c r="J17" s="184">
        <v>11</v>
      </c>
      <c r="K17" s="199"/>
      <c r="L17" s="199"/>
    </row>
    <row r="18" spans="1:12" ht="16.5" customHeight="1">
      <c r="A18" s="43"/>
      <c r="B18" s="193" t="s">
        <v>208</v>
      </c>
      <c r="C18" s="184" t="s">
        <v>208</v>
      </c>
      <c r="D18" s="184" t="s">
        <v>208</v>
      </c>
      <c r="E18" s="184">
        <v>2</v>
      </c>
      <c r="F18" s="184">
        <v>3</v>
      </c>
      <c r="G18" s="184">
        <v>1</v>
      </c>
      <c r="H18" s="184">
        <v>11</v>
      </c>
      <c r="I18" s="184">
        <v>1</v>
      </c>
      <c r="J18" s="184">
        <v>1</v>
      </c>
      <c r="K18" s="199"/>
      <c r="L18" s="199"/>
    </row>
    <row r="19" spans="1:12" ht="16.5" customHeight="1">
      <c r="A19" s="43"/>
      <c r="B19" s="193">
        <v>2</v>
      </c>
      <c r="C19" s="184">
        <v>12</v>
      </c>
      <c r="D19" s="195">
        <v>2</v>
      </c>
      <c r="E19" s="184">
        <v>6</v>
      </c>
      <c r="F19" s="184">
        <v>7</v>
      </c>
      <c r="G19" s="184">
        <v>3</v>
      </c>
      <c r="H19" s="195">
        <v>6</v>
      </c>
      <c r="I19" s="195" t="s">
        <v>208</v>
      </c>
      <c r="J19" s="184">
        <v>5</v>
      </c>
      <c r="K19" s="199"/>
      <c r="L19" s="199"/>
    </row>
    <row r="20" spans="1:12" ht="16.5" customHeight="1">
      <c r="A20" s="43"/>
      <c r="B20" s="193">
        <v>1</v>
      </c>
      <c r="C20" s="184">
        <v>8</v>
      </c>
      <c r="D20" s="195">
        <v>3</v>
      </c>
      <c r="E20" s="184">
        <v>6</v>
      </c>
      <c r="F20" s="184">
        <v>7</v>
      </c>
      <c r="G20" s="184">
        <v>1</v>
      </c>
      <c r="H20" s="195">
        <v>3</v>
      </c>
      <c r="I20" s="195" t="s">
        <v>208</v>
      </c>
      <c r="J20" s="184">
        <v>6</v>
      </c>
      <c r="K20" s="199"/>
      <c r="L20" s="199"/>
    </row>
    <row r="21" spans="1:12" ht="16.5" customHeight="1">
      <c r="A21" s="44"/>
      <c r="B21" s="196" t="s">
        <v>208</v>
      </c>
      <c r="C21" s="185">
        <v>3</v>
      </c>
      <c r="D21" s="186">
        <v>4</v>
      </c>
      <c r="E21" s="185">
        <v>10</v>
      </c>
      <c r="F21" s="185">
        <v>3</v>
      </c>
      <c r="G21" s="185">
        <v>2</v>
      </c>
      <c r="H21" s="185">
        <v>4</v>
      </c>
      <c r="I21" s="185">
        <v>1</v>
      </c>
      <c r="J21" s="185">
        <v>6</v>
      </c>
      <c r="K21" s="199"/>
      <c r="L21" s="199"/>
    </row>
    <row r="22" spans="2:10" ht="15" customHeight="1">
      <c r="B22" s="3"/>
      <c r="C22" s="3"/>
      <c r="D22" s="3"/>
      <c r="E22" s="3"/>
      <c r="F22" s="3"/>
      <c r="G22" s="3"/>
      <c r="H22" s="3"/>
      <c r="I22" s="3"/>
      <c r="J22" s="3"/>
    </row>
    <row r="23" ht="22.5" customHeight="1"/>
    <row r="24" spans="2:12" ht="15" customHeight="1">
      <c r="B24" s="3"/>
      <c r="C24" s="3"/>
      <c r="D24" s="3"/>
      <c r="E24" s="3"/>
      <c r="F24" s="3"/>
      <c r="G24" s="3"/>
      <c r="H24" s="207"/>
      <c r="I24" s="207"/>
      <c r="J24" s="76" t="s">
        <v>290</v>
      </c>
      <c r="K24" s="207"/>
      <c r="L24" s="207"/>
    </row>
    <row r="25" spans="1:12" ht="15" customHeight="1">
      <c r="A25" s="198"/>
      <c r="B25" s="97" t="s">
        <v>111</v>
      </c>
      <c r="C25" s="104" t="s">
        <v>112</v>
      </c>
      <c r="D25" s="95" t="s">
        <v>113</v>
      </c>
      <c r="E25" s="104" t="s">
        <v>114</v>
      </c>
      <c r="F25" s="104" t="s">
        <v>115</v>
      </c>
      <c r="G25" s="104" t="s">
        <v>116</v>
      </c>
      <c r="H25" s="104" t="s">
        <v>117</v>
      </c>
      <c r="I25" s="104" t="s">
        <v>118</v>
      </c>
      <c r="J25" s="104" t="s">
        <v>119</v>
      </c>
      <c r="K25" s="199"/>
      <c r="L25" s="199"/>
    </row>
    <row r="26" spans="1:12" ht="53.25" customHeight="1">
      <c r="A26" s="44"/>
      <c r="B26" s="200" t="s">
        <v>259</v>
      </c>
      <c r="C26" s="201" t="s">
        <v>260</v>
      </c>
      <c r="D26" s="202" t="s">
        <v>261</v>
      </c>
      <c r="E26" s="188" t="s">
        <v>269</v>
      </c>
      <c r="F26" s="203" t="s">
        <v>262</v>
      </c>
      <c r="G26" s="204" t="s">
        <v>263</v>
      </c>
      <c r="H26" s="202" t="s">
        <v>244</v>
      </c>
      <c r="I26" s="203" t="s">
        <v>242</v>
      </c>
      <c r="J26" s="205" t="s">
        <v>241</v>
      </c>
      <c r="K26" s="206"/>
      <c r="L26" s="206"/>
    </row>
    <row r="27" spans="1:12" ht="16.5" customHeight="1">
      <c r="A27" s="43"/>
      <c r="B27" s="193">
        <f>SUM(B28:B43)</f>
        <v>227</v>
      </c>
      <c r="C27" s="193">
        <f aca="true" t="shared" si="1" ref="C27:J27">SUM(C28:C43)</f>
        <v>421</v>
      </c>
      <c r="D27" s="193">
        <f t="shared" si="1"/>
        <v>223</v>
      </c>
      <c r="E27" s="193">
        <f t="shared" si="1"/>
        <v>2339</v>
      </c>
      <c r="F27" s="193">
        <f t="shared" si="1"/>
        <v>1015</v>
      </c>
      <c r="G27" s="193">
        <f t="shared" si="1"/>
        <v>509</v>
      </c>
      <c r="H27" s="193">
        <f t="shared" si="1"/>
        <v>3655</v>
      </c>
      <c r="I27" s="193">
        <f t="shared" si="1"/>
        <v>359</v>
      </c>
      <c r="J27" s="193">
        <f t="shared" si="1"/>
        <v>949</v>
      </c>
      <c r="K27" s="199"/>
      <c r="L27" s="199"/>
    </row>
    <row r="28" spans="1:12" ht="16.5" customHeight="1">
      <c r="A28" s="43"/>
      <c r="B28" s="194" t="s">
        <v>209</v>
      </c>
      <c r="C28" s="195" t="s">
        <v>209</v>
      </c>
      <c r="D28" s="195" t="s">
        <v>209</v>
      </c>
      <c r="E28" s="195" t="s">
        <v>209</v>
      </c>
      <c r="F28" s="195" t="s">
        <v>209</v>
      </c>
      <c r="G28" s="195" t="s">
        <v>209</v>
      </c>
      <c r="H28" s="195" t="s">
        <v>209</v>
      </c>
      <c r="I28" s="195" t="s">
        <v>209</v>
      </c>
      <c r="J28" s="184" t="s">
        <v>209</v>
      </c>
      <c r="K28" s="7"/>
      <c r="L28" s="7"/>
    </row>
    <row r="29" spans="1:12" ht="16.5" customHeight="1">
      <c r="A29" s="43"/>
      <c r="B29" s="194" t="s">
        <v>209</v>
      </c>
      <c r="C29" s="195" t="s">
        <v>209</v>
      </c>
      <c r="D29" s="195" t="s">
        <v>209</v>
      </c>
      <c r="E29" s="195" t="s">
        <v>209</v>
      </c>
      <c r="F29" s="195" t="s">
        <v>209</v>
      </c>
      <c r="G29" s="195" t="s">
        <v>209</v>
      </c>
      <c r="H29" s="195" t="s">
        <v>209</v>
      </c>
      <c r="I29" s="195" t="s">
        <v>209</v>
      </c>
      <c r="J29" s="184" t="s">
        <v>209</v>
      </c>
      <c r="K29" s="7"/>
      <c r="L29" s="7"/>
    </row>
    <row r="30" spans="1:12" ht="16.5" customHeight="1">
      <c r="A30" s="43"/>
      <c r="B30" s="193">
        <v>25</v>
      </c>
      <c r="C30" s="184">
        <v>36</v>
      </c>
      <c r="D30" s="195">
        <v>35</v>
      </c>
      <c r="E30" s="184">
        <v>158</v>
      </c>
      <c r="F30" s="184">
        <v>113</v>
      </c>
      <c r="G30" s="184">
        <v>278</v>
      </c>
      <c r="H30" s="184">
        <v>400</v>
      </c>
      <c r="I30" s="184">
        <v>9</v>
      </c>
      <c r="J30" s="184">
        <v>79</v>
      </c>
      <c r="K30" s="199"/>
      <c r="L30" s="199"/>
    </row>
    <row r="31" spans="1:12" ht="16.5" customHeight="1">
      <c r="A31" s="43"/>
      <c r="B31" s="193">
        <v>37</v>
      </c>
      <c r="C31" s="184">
        <v>26</v>
      </c>
      <c r="D31" s="195">
        <v>54</v>
      </c>
      <c r="E31" s="184">
        <v>295</v>
      </c>
      <c r="F31" s="184">
        <v>66</v>
      </c>
      <c r="G31" s="184">
        <v>43</v>
      </c>
      <c r="H31" s="184">
        <v>1045</v>
      </c>
      <c r="I31" s="184">
        <v>289</v>
      </c>
      <c r="J31" s="184">
        <v>86</v>
      </c>
      <c r="K31" s="199"/>
      <c r="L31" s="199"/>
    </row>
    <row r="32" spans="1:12" ht="16.5" customHeight="1">
      <c r="A32" s="43"/>
      <c r="B32" s="193">
        <v>35</v>
      </c>
      <c r="C32" s="184">
        <v>46</v>
      </c>
      <c r="D32" s="195">
        <v>17</v>
      </c>
      <c r="E32" s="184">
        <v>804</v>
      </c>
      <c r="F32" s="184">
        <v>235</v>
      </c>
      <c r="G32" s="184">
        <v>15</v>
      </c>
      <c r="H32" s="195">
        <v>728</v>
      </c>
      <c r="I32" s="195" t="s">
        <v>207</v>
      </c>
      <c r="J32" s="184">
        <v>61</v>
      </c>
      <c r="K32" s="199"/>
      <c r="L32" s="199"/>
    </row>
    <row r="33" spans="1:12" ht="16.5" customHeight="1">
      <c r="A33" s="43"/>
      <c r="B33" s="194" t="s">
        <v>207</v>
      </c>
      <c r="C33" s="195">
        <v>64</v>
      </c>
      <c r="D33" s="195">
        <v>30</v>
      </c>
      <c r="E33" s="184">
        <v>333</v>
      </c>
      <c r="F33" s="184">
        <v>241</v>
      </c>
      <c r="G33" s="184">
        <v>9</v>
      </c>
      <c r="H33" s="195">
        <v>346</v>
      </c>
      <c r="I33" s="195" t="s">
        <v>207</v>
      </c>
      <c r="J33" s="184">
        <v>454</v>
      </c>
      <c r="K33" s="199"/>
      <c r="L33" s="199"/>
    </row>
    <row r="34" spans="1:12" ht="16.5" customHeight="1">
      <c r="A34" s="43"/>
      <c r="B34" s="193">
        <v>24</v>
      </c>
      <c r="C34" s="184">
        <v>46</v>
      </c>
      <c r="D34" s="195">
        <v>2</v>
      </c>
      <c r="E34" s="184">
        <v>90</v>
      </c>
      <c r="F34" s="184">
        <v>52</v>
      </c>
      <c r="G34" s="184">
        <v>12</v>
      </c>
      <c r="H34" s="195">
        <v>83</v>
      </c>
      <c r="I34" s="195" t="s">
        <v>207</v>
      </c>
      <c r="J34" s="184">
        <v>41</v>
      </c>
      <c r="K34" s="199"/>
      <c r="L34" s="199"/>
    </row>
    <row r="35" spans="1:12" ht="16.5" customHeight="1">
      <c r="A35" s="43"/>
      <c r="B35" s="194" t="s">
        <v>207</v>
      </c>
      <c r="C35" s="195">
        <v>23</v>
      </c>
      <c r="D35" s="195">
        <v>21</v>
      </c>
      <c r="E35" s="184">
        <v>137</v>
      </c>
      <c r="F35" s="184">
        <v>23</v>
      </c>
      <c r="G35" s="184">
        <v>20</v>
      </c>
      <c r="H35" s="184">
        <v>282</v>
      </c>
      <c r="I35" s="184">
        <v>6</v>
      </c>
      <c r="J35" s="184">
        <v>5</v>
      </c>
      <c r="K35" s="199"/>
      <c r="L35" s="199"/>
    </row>
    <row r="36" spans="1:12" ht="16.5" customHeight="1">
      <c r="A36" s="43"/>
      <c r="B36" s="194" t="s">
        <v>207</v>
      </c>
      <c r="C36" s="195">
        <v>5</v>
      </c>
      <c r="D36" s="195" t="s">
        <v>207</v>
      </c>
      <c r="E36" s="184">
        <v>114</v>
      </c>
      <c r="F36" s="184">
        <v>7</v>
      </c>
      <c r="G36" s="184">
        <v>5</v>
      </c>
      <c r="H36" s="195">
        <v>44</v>
      </c>
      <c r="I36" s="195" t="s">
        <v>207</v>
      </c>
      <c r="J36" s="184">
        <v>20</v>
      </c>
      <c r="K36" s="199"/>
      <c r="L36" s="199"/>
    </row>
    <row r="37" spans="1:12" ht="16.5" customHeight="1">
      <c r="A37" s="43"/>
      <c r="B37" s="194" t="s">
        <v>207</v>
      </c>
      <c r="C37" s="184">
        <v>6</v>
      </c>
      <c r="D37" s="195">
        <v>4</v>
      </c>
      <c r="E37" s="184">
        <v>15</v>
      </c>
      <c r="F37" s="184">
        <v>7</v>
      </c>
      <c r="G37" s="184">
        <v>7</v>
      </c>
      <c r="H37" s="195">
        <v>119</v>
      </c>
      <c r="I37" s="195" t="s">
        <v>207</v>
      </c>
      <c r="J37" s="184">
        <v>32</v>
      </c>
      <c r="K37" s="199"/>
      <c r="L37" s="199"/>
    </row>
    <row r="38" spans="1:12" ht="16.5" customHeight="1">
      <c r="A38" s="43"/>
      <c r="B38" s="194" t="s">
        <v>207</v>
      </c>
      <c r="C38" s="184">
        <v>38</v>
      </c>
      <c r="D38" s="195">
        <v>11</v>
      </c>
      <c r="E38" s="184">
        <v>67</v>
      </c>
      <c r="F38" s="184">
        <v>3</v>
      </c>
      <c r="G38" s="184">
        <v>20</v>
      </c>
      <c r="H38" s="195">
        <v>100</v>
      </c>
      <c r="I38" s="195" t="s">
        <v>207</v>
      </c>
      <c r="J38" s="184">
        <v>45</v>
      </c>
      <c r="K38" s="199"/>
      <c r="L38" s="199"/>
    </row>
    <row r="39" spans="1:12" ht="16.5" customHeight="1">
      <c r="A39" s="43"/>
      <c r="B39" s="193">
        <v>55</v>
      </c>
      <c r="C39" s="184">
        <v>61</v>
      </c>
      <c r="D39" s="195">
        <v>15</v>
      </c>
      <c r="E39" s="184">
        <v>139</v>
      </c>
      <c r="F39" s="184">
        <v>168</v>
      </c>
      <c r="G39" s="184">
        <v>26</v>
      </c>
      <c r="H39" s="184">
        <v>183</v>
      </c>
      <c r="I39" s="184">
        <v>36</v>
      </c>
      <c r="J39" s="184">
        <v>62</v>
      </c>
      <c r="K39" s="199"/>
      <c r="L39" s="199"/>
    </row>
    <row r="40" spans="1:12" ht="16.5" customHeight="1">
      <c r="A40" s="43"/>
      <c r="B40" s="193" t="s">
        <v>207</v>
      </c>
      <c r="C40" s="184" t="s">
        <v>207</v>
      </c>
      <c r="D40" s="195" t="s">
        <v>207</v>
      </c>
      <c r="E40" s="184">
        <v>22</v>
      </c>
      <c r="F40" s="184">
        <v>5</v>
      </c>
      <c r="G40" s="184">
        <v>19</v>
      </c>
      <c r="H40" s="184">
        <v>177</v>
      </c>
      <c r="I40" s="184">
        <v>13</v>
      </c>
      <c r="J40" s="184">
        <v>13</v>
      </c>
      <c r="K40" s="199"/>
      <c r="L40" s="199"/>
    </row>
    <row r="41" spans="1:12" ht="16.5" customHeight="1">
      <c r="A41" s="43"/>
      <c r="B41" s="193">
        <v>45</v>
      </c>
      <c r="C41" s="184">
        <v>39</v>
      </c>
      <c r="D41" s="195">
        <v>6</v>
      </c>
      <c r="E41" s="184">
        <v>32</v>
      </c>
      <c r="F41" s="184">
        <v>65</v>
      </c>
      <c r="G41" s="184">
        <v>40</v>
      </c>
      <c r="H41" s="195">
        <v>55</v>
      </c>
      <c r="I41" s="195" t="s">
        <v>207</v>
      </c>
      <c r="J41" s="184">
        <v>17</v>
      </c>
      <c r="K41" s="199"/>
      <c r="L41" s="199"/>
    </row>
    <row r="42" spans="1:12" ht="16.5" customHeight="1">
      <c r="A42" s="43"/>
      <c r="B42" s="193">
        <v>6</v>
      </c>
      <c r="C42" s="184">
        <v>25</v>
      </c>
      <c r="D42" s="195">
        <v>9</v>
      </c>
      <c r="E42" s="184">
        <v>40</v>
      </c>
      <c r="F42" s="184">
        <v>19</v>
      </c>
      <c r="G42" s="184">
        <v>1</v>
      </c>
      <c r="H42" s="195">
        <v>62</v>
      </c>
      <c r="I42" s="195" t="s">
        <v>207</v>
      </c>
      <c r="J42" s="184">
        <v>10</v>
      </c>
      <c r="K42" s="199"/>
      <c r="L42" s="199"/>
    </row>
    <row r="43" spans="1:12" ht="16.5" customHeight="1">
      <c r="A43" s="44"/>
      <c r="B43" s="196" t="s">
        <v>207</v>
      </c>
      <c r="C43" s="185">
        <v>6</v>
      </c>
      <c r="D43" s="186">
        <v>19</v>
      </c>
      <c r="E43" s="185">
        <v>93</v>
      </c>
      <c r="F43" s="185">
        <v>11</v>
      </c>
      <c r="G43" s="185">
        <v>14</v>
      </c>
      <c r="H43" s="185">
        <v>31</v>
      </c>
      <c r="I43" s="185">
        <v>6</v>
      </c>
      <c r="J43" s="185">
        <v>24</v>
      </c>
      <c r="K43" s="199"/>
      <c r="L43" s="199"/>
    </row>
  </sheetData>
  <sheetProtection/>
  <printOptions/>
  <pageMargins left="0.5118110236220472" right="0.6692913385826772" top="0.7874015748031497" bottom="0.984251968503937" header="0.5118110236220472" footer="0.3937007874015748"/>
  <pageSetup fitToHeight="1" fitToWidth="1" horizontalDpi="300" verticalDpi="300" orientation="portrait" paperSize="9" scale="99" r:id="rId2"/>
  <headerFooter alignWithMargins="0">
    <oddFooter>&amp;C&amp;"ＭＳ 明朝,標準"-&amp;A-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Normal="70" zoomScaleSheetLayoutView="100" zoomScalePageLayoutView="0" workbookViewId="0" topLeftCell="A1">
      <selection activeCell="M1" sqref="M1"/>
    </sheetView>
  </sheetViews>
  <sheetFormatPr defaultColWidth="2.375" defaultRowHeight="13.5"/>
  <cols>
    <col min="1" max="1" width="2.375" style="5" customWidth="1"/>
    <col min="2" max="2" width="6.25390625" style="5" customWidth="1"/>
    <col min="3" max="3" width="30.00390625" style="5" customWidth="1"/>
    <col min="4" max="9" width="8.125" style="5" customWidth="1"/>
    <col min="10" max="10" width="1.00390625" style="5" customWidth="1"/>
    <col min="11" max="16384" width="2.375" style="5" customWidth="1"/>
  </cols>
  <sheetData>
    <row r="1" ht="22.5" customHeight="1">
      <c r="A1" s="75" t="s">
        <v>336</v>
      </c>
    </row>
    <row r="2" ht="15" customHeight="1"/>
    <row r="3" spans="2:10" ht="30" customHeight="1">
      <c r="B3" s="308" t="s">
        <v>1</v>
      </c>
      <c r="C3" s="309"/>
      <c r="D3" s="300" t="s">
        <v>216</v>
      </c>
      <c r="E3" s="301"/>
      <c r="F3" s="306" t="s">
        <v>214</v>
      </c>
      <c r="G3" s="307"/>
      <c r="H3" s="307"/>
      <c r="I3" s="307"/>
      <c r="J3" s="307"/>
    </row>
    <row r="4" spans="2:10" ht="34.5" customHeight="1">
      <c r="B4" s="310"/>
      <c r="C4" s="311"/>
      <c r="D4" s="314" t="s">
        <v>151</v>
      </c>
      <c r="E4" s="316" t="s">
        <v>152</v>
      </c>
      <c r="F4" s="318" t="s">
        <v>37</v>
      </c>
      <c r="G4" s="318"/>
      <c r="H4" s="318" t="s">
        <v>38</v>
      </c>
      <c r="I4" s="318"/>
      <c r="J4" s="208"/>
    </row>
    <row r="5" spans="2:10" ht="34.5" customHeight="1">
      <c r="B5" s="312"/>
      <c r="C5" s="313"/>
      <c r="D5" s="315"/>
      <c r="E5" s="317"/>
      <c r="F5" s="209" t="s">
        <v>151</v>
      </c>
      <c r="G5" s="210" t="s">
        <v>152</v>
      </c>
      <c r="H5" s="209" t="s">
        <v>151</v>
      </c>
      <c r="I5" s="210" t="s">
        <v>152</v>
      </c>
      <c r="J5" s="211"/>
    </row>
    <row r="6" spans="2:9" ht="21.75" customHeight="1">
      <c r="B6" s="300"/>
      <c r="C6" s="301"/>
      <c r="D6" s="212"/>
      <c r="E6" s="173" t="s">
        <v>20</v>
      </c>
      <c r="F6" s="172"/>
      <c r="G6" s="173" t="s">
        <v>20</v>
      </c>
      <c r="H6" s="172"/>
      <c r="I6" s="173" t="s">
        <v>20</v>
      </c>
    </row>
    <row r="7" spans="2:9" ht="24.75" customHeight="1">
      <c r="B7" s="304"/>
      <c r="C7" s="305"/>
      <c r="D7" s="212"/>
      <c r="E7" s="213"/>
      <c r="F7" s="212"/>
      <c r="G7" s="213"/>
      <c r="H7" s="212"/>
      <c r="I7" s="213"/>
    </row>
    <row r="8" spans="2:9" ht="30" customHeight="1">
      <c r="B8" s="214" t="s">
        <v>282</v>
      </c>
      <c r="C8" s="215" t="s">
        <v>2</v>
      </c>
      <c r="D8" s="103">
        <v>2378</v>
      </c>
      <c r="E8" s="102">
        <v>25388</v>
      </c>
      <c r="F8" s="103">
        <v>1257</v>
      </c>
      <c r="G8" s="102">
        <v>2817</v>
      </c>
      <c r="H8" s="103">
        <v>514</v>
      </c>
      <c r="I8" s="102">
        <v>3377</v>
      </c>
    </row>
    <row r="9" spans="2:9" ht="30" customHeight="1">
      <c r="B9" s="214" t="s">
        <v>148</v>
      </c>
      <c r="C9" s="216" t="s">
        <v>12</v>
      </c>
      <c r="D9" s="103">
        <v>2</v>
      </c>
      <c r="E9" s="102">
        <v>12</v>
      </c>
      <c r="F9" s="103" t="s">
        <v>207</v>
      </c>
      <c r="G9" s="102" t="s">
        <v>207</v>
      </c>
      <c r="H9" s="103">
        <v>2</v>
      </c>
      <c r="I9" s="102">
        <v>12</v>
      </c>
    </row>
    <row r="10" spans="2:9" ht="30" customHeight="1">
      <c r="B10" s="92" t="s">
        <v>104</v>
      </c>
      <c r="C10" s="216" t="s">
        <v>253</v>
      </c>
      <c r="D10" s="103" t="s">
        <v>207</v>
      </c>
      <c r="E10" s="102" t="s">
        <v>207</v>
      </c>
      <c r="F10" s="103" t="s">
        <v>207</v>
      </c>
      <c r="G10" s="102" t="s">
        <v>207</v>
      </c>
      <c r="H10" s="103" t="s">
        <v>207</v>
      </c>
      <c r="I10" s="102" t="s">
        <v>207</v>
      </c>
    </row>
    <row r="11" spans="2:9" ht="30" customHeight="1">
      <c r="B11" s="92" t="s">
        <v>105</v>
      </c>
      <c r="C11" s="216" t="s">
        <v>3</v>
      </c>
      <c r="D11" s="103">
        <v>390</v>
      </c>
      <c r="E11" s="102">
        <v>1867</v>
      </c>
      <c r="F11" s="103">
        <v>260</v>
      </c>
      <c r="G11" s="102">
        <v>607</v>
      </c>
      <c r="H11" s="103">
        <v>84</v>
      </c>
      <c r="I11" s="102">
        <v>546</v>
      </c>
    </row>
    <row r="12" spans="2:9" ht="30" customHeight="1">
      <c r="B12" s="92" t="s">
        <v>106</v>
      </c>
      <c r="C12" s="216" t="s">
        <v>4</v>
      </c>
      <c r="D12" s="103">
        <v>298</v>
      </c>
      <c r="E12" s="102">
        <v>5309</v>
      </c>
      <c r="F12" s="103">
        <v>138</v>
      </c>
      <c r="G12" s="102">
        <v>327</v>
      </c>
      <c r="H12" s="103">
        <v>66</v>
      </c>
      <c r="I12" s="102">
        <v>467</v>
      </c>
    </row>
    <row r="13" spans="2:9" ht="30" customHeight="1">
      <c r="B13" s="92" t="s">
        <v>107</v>
      </c>
      <c r="C13" s="217" t="s">
        <v>5</v>
      </c>
      <c r="D13" s="103">
        <v>3</v>
      </c>
      <c r="E13" s="102">
        <v>20</v>
      </c>
      <c r="F13" s="103">
        <v>1</v>
      </c>
      <c r="G13" s="102">
        <v>2</v>
      </c>
      <c r="H13" s="103">
        <v>2</v>
      </c>
      <c r="I13" s="102">
        <v>18</v>
      </c>
    </row>
    <row r="14" spans="2:9" ht="30" customHeight="1">
      <c r="B14" s="92" t="s">
        <v>108</v>
      </c>
      <c r="C14" s="216" t="s">
        <v>6</v>
      </c>
      <c r="D14" s="103">
        <v>5</v>
      </c>
      <c r="E14" s="102">
        <v>15</v>
      </c>
      <c r="F14" s="103">
        <v>4</v>
      </c>
      <c r="G14" s="102">
        <v>8</v>
      </c>
      <c r="H14" s="103">
        <v>1</v>
      </c>
      <c r="I14" s="102">
        <v>7</v>
      </c>
    </row>
    <row r="15" spans="2:9" ht="30" customHeight="1">
      <c r="B15" s="92" t="s">
        <v>109</v>
      </c>
      <c r="C15" s="216" t="s">
        <v>246</v>
      </c>
      <c r="D15" s="103">
        <v>101</v>
      </c>
      <c r="E15" s="102">
        <v>2455</v>
      </c>
      <c r="F15" s="103">
        <v>20</v>
      </c>
      <c r="G15" s="102">
        <v>42</v>
      </c>
      <c r="H15" s="103">
        <v>16</v>
      </c>
      <c r="I15" s="102">
        <v>110</v>
      </c>
    </row>
    <row r="16" spans="2:9" ht="30" customHeight="1">
      <c r="B16" s="92" t="s">
        <v>110</v>
      </c>
      <c r="C16" s="216" t="s">
        <v>247</v>
      </c>
      <c r="D16" s="103">
        <v>641</v>
      </c>
      <c r="E16" s="102">
        <v>6013</v>
      </c>
      <c r="F16" s="103">
        <v>286</v>
      </c>
      <c r="G16" s="102">
        <v>668</v>
      </c>
      <c r="H16" s="103">
        <v>176</v>
      </c>
      <c r="I16" s="102">
        <v>1129</v>
      </c>
    </row>
    <row r="17" spans="2:9" ht="30" customHeight="1">
      <c r="B17" s="92" t="s">
        <v>111</v>
      </c>
      <c r="C17" s="216" t="s">
        <v>254</v>
      </c>
      <c r="D17" s="103">
        <v>14</v>
      </c>
      <c r="E17" s="102">
        <v>227</v>
      </c>
      <c r="F17" s="103">
        <v>2</v>
      </c>
      <c r="G17" s="102">
        <v>6</v>
      </c>
      <c r="H17" s="103">
        <v>5</v>
      </c>
      <c r="I17" s="102">
        <v>30</v>
      </c>
    </row>
    <row r="18" spans="2:9" ht="30" customHeight="1">
      <c r="B18" s="92" t="s">
        <v>112</v>
      </c>
      <c r="C18" s="216" t="s">
        <v>249</v>
      </c>
      <c r="D18" s="103">
        <v>107</v>
      </c>
      <c r="E18" s="102">
        <v>421</v>
      </c>
      <c r="F18" s="103">
        <v>86</v>
      </c>
      <c r="G18" s="102">
        <v>211</v>
      </c>
      <c r="H18" s="103">
        <v>11</v>
      </c>
      <c r="I18" s="102">
        <v>72</v>
      </c>
    </row>
    <row r="19" spans="2:9" ht="30" customHeight="1">
      <c r="B19" s="92" t="s">
        <v>113</v>
      </c>
      <c r="C19" s="216" t="s">
        <v>264</v>
      </c>
      <c r="D19" s="103">
        <v>62</v>
      </c>
      <c r="E19" s="102">
        <v>223</v>
      </c>
      <c r="F19" s="103">
        <v>47</v>
      </c>
      <c r="G19" s="102">
        <v>101</v>
      </c>
      <c r="H19" s="103">
        <v>11</v>
      </c>
      <c r="I19" s="102">
        <v>62</v>
      </c>
    </row>
    <row r="20" spans="2:9" ht="30" customHeight="1">
      <c r="B20" s="92" t="s">
        <v>114</v>
      </c>
      <c r="C20" s="216" t="s">
        <v>250</v>
      </c>
      <c r="D20" s="103">
        <v>244</v>
      </c>
      <c r="E20" s="102">
        <v>2339</v>
      </c>
      <c r="F20" s="103">
        <v>131</v>
      </c>
      <c r="G20" s="102">
        <v>291</v>
      </c>
      <c r="H20" s="103">
        <v>36</v>
      </c>
      <c r="I20" s="102">
        <v>235</v>
      </c>
    </row>
    <row r="21" spans="2:9" ht="30" customHeight="1">
      <c r="B21" s="92" t="s">
        <v>115</v>
      </c>
      <c r="C21" s="217" t="s">
        <v>256</v>
      </c>
      <c r="D21" s="103">
        <v>162</v>
      </c>
      <c r="E21" s="102">
        <v>1015</v>
      </c>
      <c r="F21" s="103">
        <v>124</v>
      </c>
      <c r="G21" s="102">
        <v>245</v>
      </c>
      <c r="H21" s="103">
        <v>19</v>
      </c>
      <c r="I21" s="102">
        <v>126</v>
      </c>
    </row>
    <row r="22" spans="2:9" ht="30" customHeight="1">
      <c r="B22" s="92" t="s">
        <v>116</v>
      </c>
      <c r="C22" s="216" t="s">
        <v>252</v>
      </c>
      <c r="D22" s="103">
        <v>74</v>
      </c>
      <c r="E22" s="102">
        <v>509</v>
      </c>
      <c r="F22" s="103">
        <v>46</v>
      </c>
      <c r="G22" s="102">
        <v>74</v>
      </c>
      <c r="H22" s="103">
        <v>14</v>
      </c>
      <c r="I22" s="102">
        <v>89</v>
      </c>
    </row>
    <row r="23" spans="2:9" ht="30" customHeight="1">
      <c r="B23" s="92" t="s">
        <v>117</v>
      </c>
      <c r="C23" s="215" t="s">
        <v>244</v>
      </c>
      <c r="D23" s="103">
        <v>152</v>
      </c>
      <c r="E23" s="102">
        <v>3655</v>
      </c>
      <c r="F23" s="103">
        <v>42</v>
      </c>
      <c r="G23" s="102">
        <v>82</v>
      </c>
      <c r="H23" s="103">
        <v>43</v>
      </c>
      <c r="I23" s="102">
        <v>292</v>
      </c>
    </row>
    <row r="24" spans="2:9" ht="30" customHeight="1">
      <c r="B24" s="92" t="s">
        <v>118</v>
      </c>
      <c r="C24" s="215" t="s">
        <v>7</v>
      </c>
      <c r="D24" s="103">
        <v>9</v>
      </c>
      <c r="E24" s="102">
        <v>359</v>
      </c>
      <c r="F24" s="103">
        <v>1</v>
      </c>
      <c r="G24" s="102">
        <v>4</v>
      </c>
      <c r="H24" s="103">
        <v>4</v>
      </c>
      <c r="I24" s="102">
        <v>24</v>
      </c>
    </row>
    <row r="25" spans="2:10" ht="30" customHeight="1">
      <c r="B25" s="91" t="s">
        <v>211</v>
      </c>
      <c r="C25" s="218" t="s">
        <v>212</v>
      </c>
      <c r="D25" s="105">
        <v>114</v>
      </c>
      <c r="E25" s="101">
        <v>949</v>
      </c>
      <c r="F25" s="105">
        <v>69</v>
      </c>
      <c r="G25" s="101">
        <v>149</v>
      </c>
      <c r="H25" s="105">
        <v>24</v>
      </c>
      <c r="I25" s="101">
        <v>158</v>
      </c>
      <c r="J25" s="39"/>
    </row>
    <row r="26" spans="2:9" ht="15" customHeight="1">
      <c r="B26" s="3"/>
      <c r="C26" s="3"/>
      <c r="D26" s="3"/>
      <c r="E26" s="3"/>
      <c r="F26" s="3"/>
      <c r="G26" s="3"/>
      <c r="H26" s="3"/>
      <c r="I26" s="3"/>
    </row>
    <row r="27" spans="2:9" ht="15" customHeight="1">
      <c r="B27" s="3"/>
      <c r="C27" s="3"/>
      <c r="D27" s="3"/>
      <c r="E27" s="3"/>
      <c r="F27" s="3"/>
      <c r="G27" s="3"/>
      <c r="H27" s="3"/>
      <c r="I27" s="3"/>
    </row>
    <row r="28" spans="2:9" ht="15" customHeight="1">
      <c r="B28" s="3"/>
      <c r="C28" s="3"/>
      <c r="D28" s="3"/>
      <c r="E28" s="3"/>
      <c r="F28" s="3"/>
      <c r="G28" s="3"/>
      <c r="H28" s="3"/>
      <c r="I28" s="3"/>
    </row>
    <row r="29" spans="2:9" ht="15" customHeight="1">
      <c r="B29" s="3"/>
      <c r="C29" s="3"/>
      <c r="D29" s="3"/>
      <c r="E29" s="3"/>
      <c r="F29" s="3"/>
      <c r="G29" s="3"/>
      <c r="H29" s="3"/>
      <c r="I29" s="3"/>
    </row>
    <row r="30" spans="2:9" ht="13.5">
      <c r="B30" s="3"/>
      <c r="C30" s="3"/>
      <c r="D30" s="3"/>
      <c r="E30" s="3"/>
      <c r="F30" s="3"/>
      <c r="G30" s="3"/>
      <c r="H30" s="3"/>
      <c r="I30" s="3"/>
    </row>
    <row r="31" ht="15" customHeight="1"/>
    <row r="32" spans="2:9" ht="13.5">
      <c r="B32" s="3"/>
      <c r="C32" s="3"/>
      <c r="D32" s="3"/>
      <c r="E32" s="3"/>
      <c r="F32" s="3"/>
      <c r="G32" s="3"/>
      <c r="H32" s="3"/>
      <c r="I32" s="3"/>
    </row>
    <row r="33" spans="2:9" ht="13.5">
      <c r="B33" s="3"/>
      <c r="C33" s="3"/>
      <c r="D33" s="3"/>
      <c r="E33" s="3"/>
      <c r="F33" s="3"/>
      <c r="G33" s="3"/>
      <c r="H33" s="3"/>
      <c r="I33" s="3"/>
    </row>
    <row r="34" spans="2:9" ht="13.5">
      <c r="B34" s="3"/>
      <c r="C34" s="3"/>
      <c r="D34" s="3"/>
      <c r="E34" s="3"/>
      <c r="F34" s="3"/>
      <c r="G34" s="3"/>
      <c r="H34" s="3"/>
      <c r="I34" s="3"/>
    </row>
    <row r="35" spans="2:9" ht="13.5">
      <c r="B35" s="3"/>
      <c r="C35" s="3"/>
      <c r="D35" s="3"/>
      <c r="E35" s="3"/>
      <c r="F35" s="3"/>
      <c r="G35" s="3"/>
      <c r="H35" s="3"/>
      <c r="I35" s="3"/>
    </row>
    <row r="36" spans="2:9" ht="13.5">
      <c r="B36" s="3"/>
      <c r="C36" s="3"/>
      <c r="D36" s="3"/>
      <c r="E36" s="3"/>
      <c r="F36" s="3"/>
      <c r="G36" s="3"/>
      <c r="H36" s="3"/>
      <c r="I36" s="3"/>
    </row>
    <row r="37" spans="2:9" ht="13.5">
      <c r="B37" s="3"/>
      <c r="C37" s="3"/>
      <c r="D37" s="3"/>
      <c r="E37" s="3"/>
      <c r="F37" s="3"/>
      <c r="G37" s="3"/>
      <c r="H37" s="3"/>
      <c r="I37" s="3"/>
    </row>
    <row r="38" spans="2:9" ht="13.5">
      <c r="B38" s="3"/>
      <c r="C38" s="3"/>
      <c r="D38" s="3"/>
      <c r="E38" s="3"/>
      <c r="F38" s="3"/>
      <c r="G38" s="3"/>
      <c r="H38" s="3"/>
      <c r="I38" s="3"/>
    </row>
    <row r="39" spans="2:9" ht="13.5">
      <c r="B39" s="3"/>
      <c r="C39" s="3"/>
      <c r="D39" s="3"/>
      <c r="E39" s="3"/>
      <c r="F39" s="3"/>
      <c r="G39" s="3"/>
      <c r="H39" s="3"/>
      <c r="I39" s="3"/>
    </row>
    <row r="40" spans="2:9" ht="13.5">
      <c r="B40" s="3"/>
      <c r="C40" s="3"/>
      <c r="D40" s="3"/>
      <c r="E40" s="3"/>
      <c r="F40" s="3"/>
      <c r="G40" s="3"/>
      <c r="H40" s="3"/>
      <c r="I40" s="3"/>
    </row>
    <row r="41" spans="2:9" ht="13.5">
      <c r="B41" s="3"/>
      <c r="C41" s="3"/>
      <c r="D41" s="3"/>
      <c r="E41" s="3"/>
      <c r="F41" s="3"/>
      <c r="G41" s="3"/>
      <c r="H41" s="3"/>
      <c r="I41" s="3"/>
    </row>
    <row r="42" spans="2:9" ht="13.5">
      <c r="B42" s="3"/>
      <c r="C42" s="3"/>
      <c r="D42" s="3"/>
      <c r="E42" s="3"/>
      <c r="F42" s="3"/>
      <c r="G42" s="3"/>
      <c r="H42" s="3"/>
      <c r="I42" s="3"/>
    </row>
    <row r="43" spans="2:9" ht="13.5">
      <c r="B43" s="3"/>
      <c r="C43" s="3"/>
      <c r="D43" s="3"/>
      <c r="E43" s="3"/>
      <c r="F43" s="3"/>
      <c r="G43" s="3"/>
      <c r="H43" s="3"/>
      <c r="I43" s="3"/>
    </row>
    <row r="44" spans="2:9" ht="13.5">
      <c r="B44" s="3"/>
      <c r="C44" s="3"/>
      <c r="D44" s="3"/>
      <c r="E44" s="3"/>
      <c r="F44" s="3"/>
      <c r="G44" s="3"/>
      <c r="H44" s="3"/>
      <c r="I44" s="3"/>
    </row>
    <row r="45" spans="2:9" ht="13.5">
      <c r="B45" s="3"/>
      <c r="C45" s="3"/>
      <c r="D45" s="3"/>
      <c r="E45" s="3"/>
      <c r="F45" s="3"/>
      <c r="G45" s="3"/>
      <c r="H45" s="3"/>
      <c r="I45" s="3"/>
    </row>
    <row r="46" spans="2:9" ht="13.5">
      <c r="B46" s="3"/>
      <c r="C46" s="3"/>
      <c r="D46" s="3"/>
      <c r="E46" s="3"/>
      <c r="F46" s="3"/>
      <c r="G46" s="3"/>
      <c r="H46" s="3"/>
      <c r="I46" s="3"/>
    </row>
    <row r="47" spans="2:9" ht="13.5">
      <c r="B47" s="3"/>
      <c r="C47" s="3"/>
      <c r="D47" s="3"/>
      <c r="E47" s="3"/>
      <c r="F47" s="3"/>
      <c r="G47" s="3"/>
      <c r="H47" s="3"/>
      <c r="I47" s="3"/>
    </row>
    <row r="48" spans="2:9" ht="13.5">
      <c r="B48" s="3"/>
      <c r="C48" s="3"/>
      <c r="D48" s="3"/>
      <c r="E48" s="3"/>
      <c r="F48" s="3"/>
      <c r="G48" s="3"/>
      <c r="H48" s="3"/>
      <c r="I48" s="3"/>
    </row>
    <row r="49" spans="2:9" ht="13.5">
      <c r="B49" s="3"/>
      <c r="C49" s="3"/>
      <c r="D49" s="3"/>
      <c r="E49" s="3"/>
      <c r="F49" s="3"/>
      <c r="G49" s="3"/>
      <c r="H49" s="3"/>
      <c r="I49" s="3"/>
    </row>
    <row r="50" spans="2:9" ht="13.5">
      <c r="B50" s="3"/>
      <c r="C50" s="3"/>
      <c r="D50" s="3"/>
      <c r="E50" s="3"/>
      <c r="F50" s="3"/>
      <c r="G50" s="3"/>
      <c r="H50" s="3"/>
      <c r="I50" s="3"/>
    </row>
    <row r="51" spans="2:9" ht="13.5">
      <c r="B51" s="3"/>
      <c r="C51" s="3"/>
      <c r="D51" s="3"/>
      <c r="E51" s="3"/>
      <c r="F51" s="3"/>
      <c r="G51" s="3"/>
      <c r="H51" s="3"/>
      <c r="I51" s="3"/>
    </row>
    <row r="52" spans="2:9" ht="13.5">
      <c r="B52" s="3"/>
      <c r="C52" s="3"/>
      <c r="D52" s="3"/>
      <c r="E52" s="3"/>
      <c r="F52" s="3"/>
      <c r="G52" s="3"/>
      <c r="H52" s="3"/>
      <c r="I52" s="3"/>
    </row>
    <row r="53" spans="2:9" ht="13.5">
      <c r="B53" s="3"/>
      <c r="C53" s="3"/>
      <c r="D53" s="3"/>
      <c r="E53" s="3"/>
      <c r="F53" s="3"/>
      <c r="G53" s="3"/>
      <c r="H53" s="3"/>
      <c r="I53" s="3"/>
    </row>
    <row r="54" spans="2:9" ht="13.5">
      <c r="B54" s="3"/>
      <c r="C54" s="3"/>
      <c r="D54" s="3"/>
      <c r="E54" s="3"/>
      <c r="F54" s="3"/>
      <c r="G54" s="3"/>
      <c r="H54" s="3"/>
      <c r="I54" s="3"/>
    </row>
    <row r="55" spans="2:9" ht="13.5">
      <c r="B55" s="3"/>
      <c r="C55" s="3"/>
      <c r="D55" s="3"/>
      <c r="E55" s="3"/>
      <c r="F55" s="3"/>
      <c r="G55" s="3"/>
      <c r="H55" s="3"/>
      <c r="I55" s="3"/>
    </row>
    <row r="56" spans="2:9" ht="13.5">
      <c r="B56" s="3"/>
      <c r="C56" s="3"/>
      <c r="D56" s="3"/>
      <c r="E56" s="3"/>
      <c r="F56" s="3"/>
      <c r="G56" s="3"/>
      <c r="H56" s="3"/>
      <c r="I56" s="3"/>
    </row>
    <row r="57" spans="2:9" ht="13.5">
      <c r="B57" s="3"/>
      <c r="C57" s="3"/>
      <c r="D57" s="3"/>
      <c r="E57" s="3"/>
      <c r="F57" s="3"/>
      <c r="G57" s="3"/>
      <c r="H57" s="3"/>
      <c r="I57" s="3"/>
    </row>
    <row r="58" spans="2:9" ht="13.5">
      <c r="B58" s="3"/>
      <c r="C58" s="3"/>
      <c r="D58" s="3"/>
      <c r="E58" s="3"/>
      <c r="F58" s="3"/>
      <c r="G58" s="3"/>
      <c r="H58" s="3"/>
      <c r="I58" s="3"/>
    </row>
  </sheetData>
  <sheetProtection/>
  <mergeCells count="8">
    <mergeCell ref="B6:C7"/>
    <mergeCell ref="F3:J3"/>
    <mergeCell ref="B3:C5"/>
    <mergeCell ref="D3:E3"/>
    <mergeCell ref="D4:D5"/>
    <mergeCell ref="E4:E5"/>
    <mergeCell ref="F4:G4"/>
    <mergeCell ref="H4:I4"/>
  </mergeCells>
  <printOptions/>
  <pageMargins left="0.7874015748031497" right="0.6692913385826772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WS8383</cp:lastModifiedBy>
  <cp:lastPrinted>2023-03-27T01:18:36Z</cp:lastPrinted>
  <dcterms:created xsi:type="dcterms:W3CDTF">2006-05-02T05:06:12Z</dcterms:created>
  <dcterms:modified xsi:type="dcterms:W3CDTF">2023-03-27T06:35:17Z</dcterms:modified>
  <cp:category/>
  <cp:version/>
  <cp:contentType/>
  <cp:contentStatus/>
</cp:coreProperties>
</file>