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53.251\財政課\2財政担当Ｇ\7財政担当G7：公会計担当\06 調査照会（他団体・他課）\02_東京都（財政事情以外）\R4年度\02_その他\05_財政状況資料集の作成について\03_都確認\"/>
    </mc:Choice>
  </mc:AlternateContent>
  <xr:revisionPtr revIDLastSave="0" documentId="13_ncr:1_{CA41B335-DD26-467F-8517-C8A3B74E0BAD}" xr6:coauthVersionLast="47" xr6:coauthVersionMax="47" xr10:uidLastSave="{00000000-0000-0000-0000-000000000000}"/>
  <bookViews>
    <workbookView xWindow="-120" yWindow="-120" windowWidth="20730" windowHeight="11040" activeTab="2"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<sst xmlns="http://schemas.openxmlformats.org/spreadsheetml/2006/main" count="1083" uniqueCount="600">
  <si>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</si>
  <si>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</si>
  <si>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</si>
  <si>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</si>
  <si>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</si>
  <si>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</si>
  <si>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</si>
  <si>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</si>
  <si>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</si>
  <si>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</si>
  <si>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</si>
  <si>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</si>
  <si>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</si>
  <si>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</si>
  <si>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</si>
  <si>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</si>
  <si>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</si>
  <si>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</si>
  <si>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</si>
  <si>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</si>
  <si>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</si>
  <si>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</si>
  <si>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</si>
  <si>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</si>
  <si>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</si>
  <si>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</si>
  <si>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</si>
  <si>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</si>
  <si>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</si>
  <si>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</si>
  <si>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</si>
  <si>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</si>
  <si>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</si>
  <si>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</si>
  <si>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</si>
  <si>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</si>
  <si>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</si>
  <si>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</si>
  <si>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</si>
  <si>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</si>
  <si>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</si>
  <si>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</si>
  <si>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</si>
  <si>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</si>
  <si>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</si>
  <si>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</si>
  <si>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</si>
  <si>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</si>
  <si>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</si>
  <si>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</si>
  <si>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</si>
  <si>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</si>
  <si>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</si>
  <si>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</si>
  <si>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</si>
  <si>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</si>
  <si>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</si>
  <si>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</si>
  <si>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</si>
  <si>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</si>
  <si>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</si>
  <si>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</si>
  <si>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</si>
  <si>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</si>
  <si>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</si>
  <si>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</si>
  <si>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</si>
  <si>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</si>
  <si>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</si>
  <si>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</si>
  <si>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</si>
  <si>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</si>
  <si>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</si>
  <si>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</si>
  <si>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</si>
  <si>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</si>
  <si>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</si>
  <si>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</si>
  <si>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</si>
  <si>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</si>
  <si>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</si>
  <si>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</si>
  <si>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</si>
  <si>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</si>
  <si>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</si>
  <si>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</si>
  <si>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</si>
  <si>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</si>
  <si>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</si>
  <si>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</si>
  <si>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</si>
  <si>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</si>
  <si>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</si>
  <si>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</si>
  <si>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</si>
  <si>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</si>
  <si>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</si>
  <si>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武蔵村山市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</si>
  <si>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</si>
  <si>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</si>
  <si>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</si>
  <si>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</si>
  <si>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</si>
  <si>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</si>
  <si>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</si>
  <si>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</si>
  <si>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</si>
  <si>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</si>
  <si>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</si>
  <si>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</si>
  <si>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</si>
  <si>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</si>
  <si>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</si>
  <si>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</si>
  <si>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</si>
  <si>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</si>
  <si>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</si>
  <si>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</si>
  <si>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</si>
  <si>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</si>
  <si>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</si>
  <si>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</si>
  <si>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</si>
  <si>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</si>
  <si>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</si>
  <si>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</si>
  <si>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</si>
  <si>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</si>
  <si>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</si>
  <si>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</si>
  <si>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</si>
  <si>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</si>
  <si>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</si>
  <si>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</si>
  <si>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</si>
  <si>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</si>
  <si>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</si>
  <si>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</si>
  <si>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</si>
  <si>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</si>
  <si>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</si>
  <si>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</si>
  <si>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</si>
  <si>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</si>
  <si>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</si>
  <si>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</si>
  <si>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</si>
  <si>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</si>
  <si>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</si>
  <si>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</si>
  <si>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</si>
  <si>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</si>
  <si>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</si>
  <si>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</si>
  <si>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</si>
  <si>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</si>
  <si>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</si>
  <si>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</si>
  <si>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</si>
  <si>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</si>
  <si>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</si>
  <si>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</si>
  <si>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</si>
  <si>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</si>
  <si>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</si>
  <si>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</si>
  <si>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</si>
  <si>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</si>
  <si>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</si>
  <si>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</si>
  <si>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</si>
  <si>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</si>
  <si>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</si>
  <si>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</si>
  <si>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</si>
  <si>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</si>
  <si>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</si>
  <si>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</si>
  <si>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</si>
  <si>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</si>
  <si>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</si>
  <si>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</si>
  <si>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</si>
  <si>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</si>
  <si>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</si>
  <si>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</si>
  <si>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</si>
  <si>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</si>
  <si>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</si>
  <si>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</si>
  <si>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</si>
  <si>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</si>
  <si>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</si>
  <si>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</si>
  <si>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</si>
  <si>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</si>
  <si>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</si>
  <si>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</si>
  <si>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</si>
  <si>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</si>
  <si>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</si>
  <si>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</si>
  <si>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</si>
  <si>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</si>
  <si>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</si>
  <si>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</si>
  <si>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</si>
  <si>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</si>
  <si>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</si>
  <si>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</si>
  <si>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</si>
  <si>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</si>
  <si>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東京都武蔵村山市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</si>
  <si>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</si>
  <si>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</si>
  <si>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</si>
  <si>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</si>
  <si>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</si>
  <si>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</si>
  <si>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</si>
  <si>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</si>
  <si>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</si>
  <si>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</si>
  <si>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</si>
  <si>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</si>
  <si>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</si>
  <si>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</si>
  <si>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</si>
  <si>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</si>
  <si>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</si>
  <si>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</si>
  <si>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</si>
  <si>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</si>
  <si>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</si>
  <si>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</si>
  <si>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</si>
  <si>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</si>
  <si>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</si>
  <si>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</si>
  <si>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</si>
  <si>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</si>
  <si>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</si>
  <si>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</si>
  <si>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</si>
  <si>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</si>
  <si>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</si>
  <si>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</si>
  <si>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</si>
  <si>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</si>
  <si>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</si>
  <si>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</si>
  <si>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</si>
  <si>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</si>
  <si>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</si>
  <si>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</si>
  <si>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</si>
  <si>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</si>
  <si>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</si>
  <si>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</si>
  <si>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</si>
  <si>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</si>
  <si>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</si>
  <si>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</si>
  <si>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</si>
  <si>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</si>
  <si>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</si>
  <si>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</si>
  <si>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</si>
  <si>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</si>
  <si>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</si>
  <si>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</si>
  <si>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</si>
  <si>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</si>
  <si>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</si>
  <si>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</si>
  <si>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</si>
  <si>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</si>
  <si>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</si>
  <si>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</si>
  <si>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</si>
  <si>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</si>
  <si>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</si>
  <si>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</si>
  <si>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</si>
  <si>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</si>
  <si>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</si>
  <si>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</si>
  <si>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</si>
  <si>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</si>
  <si>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</si>
  <si>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</si>
  <si>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</si>
  <si>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</si>
  <si>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</si>
  <si>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</si>
  <si>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</si>
  <si>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</si>
  <si>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</si>
  <si>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</si>
  <si>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</si>
  <si>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</si>
  <si>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</si>
  <si>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</si>
  <si>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</si>
  <si>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</si>
  <si>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</si>
  <si>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</si>
  <si>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</si>
  <si>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</si>
  <si>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</si>
  <si>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</si>
  <si>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</si>
  <si>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</si>
  <si>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</si>
  <si>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</si>
  <si>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</si>
  <si>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</si>
  <si>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</si>
  <si>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</si>
  <si>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</si>
  <si>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</si>
  <si>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</si>
  <si>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</si>
  <si>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</si>
  <si>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</si>
  <si>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</si>
  <si>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</si>
  <si>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</si>
  <si>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宅地造成</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</si>
  <si>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</si>
  <si>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</si>
  <si>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</si>
  <si>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</si>
  <si>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</si>
  <si>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</si>
  <si>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</si>
  <si>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</si>
  <si>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</si>
  <si>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</si>
  <si>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</si>
  <si>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</si>
  <si>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</si>
  <si>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</si>
  <si>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</si>
  <si>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</si>
  <si>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</si>
  <si>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</si>
  <si>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</si>
  <si>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</si>
  <si>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</si>
  <si>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</si>
  <si>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</si>
  <si>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</si>
  <si>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</si>
  <si>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</si>
  <si>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</si>
  <si>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</si>
  <si>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</si>
  <si>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</si>
  <si>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</si>
  <si>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</si>
  <si>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</si>
  <si>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</si>
  <si>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</si>
  <si>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</si>
  <si>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</si>
  <si>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東京都武蔵村山市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</si>
  <si>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</si>
  <si>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</si>
  <si>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</si>
  <si>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</si>
  <si>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</si>
  <si>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</si>
  <si>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</si>
  <si>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</si>
  <si>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</si>
  <si>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</si>
  <si>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</si>
  <si>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</si>
  <si>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</si>
  <si>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</si>
  <si>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</si>
  <si>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</si>
  <si>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</si>
  <si>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</si>
  <si>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</si>
  <si>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</si>
  <si>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都市核地区土地区画整理事業特別会計（一般会計）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</si>
  <si>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</si>
  <si>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</si>
  <si>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</si>
  <si>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</si>
  <si>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</si>
  <si>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</si>
  <si>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</si>
  <si>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</si>
  <si>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</si>
  <si>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</si>
  <si>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</si>
  <si>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</si>
  <si>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</si>
  <si>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</si>
  <si>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</si>
  <si>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</si>
  <si>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</si>
  <si>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</si>
  <si>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下水道事業会計</t>
    <phoneticPr fontId="5"/>
  </si>
  <si>
    <t>法適用企業</t>
    <phoneticPr fontId="5"/>
  </si>
  <si>
    <t>都市核地区土地区画整理事業特別会計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</si>
  <si>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</si>
  <si>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</si>
  <si>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</si>
  <si>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</si>
  <si>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</si>
  <si>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</si>
  <si>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</si>
  <si>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</si>
  <si>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</si>
  <si>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</si>
  <si>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</si>
  <si>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</si>
  <si>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</si>
  <si>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</si>
  <si>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</si>
  <si>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</si>
  <si>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</si>
  <si>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</si>
  <si>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</si>
  <si>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</si>
  <si>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</si>
  <si>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</si>
  <si>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</si>
  <si>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</si>
  <si>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</si>
  <si>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</si>
  <si>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</si>
  <si>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</si>
  <si>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</si>
  <si>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</si>
  <si>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</si>
  <si>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</si>
  <si>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</si>
  <si>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</si>
  <si>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</si>
  <si>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</si>
  <si>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</si>
  <si>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</si>
  <si>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</si>
  <si>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</si>
  <si>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</si>
  <si>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</si>
  <si>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</si>
  <si>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</si>
  <si>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</si>
  <si>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</si>
  <si>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</si>
  <si>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</si>
  <si>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</si>
  <si>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</si>
  <si>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</si>
  <si>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</si>
  <si>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</si>
  <si>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</si>
  <si>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</si>
  <si>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</si>
  <si>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</si>
  <si>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</si>
  <si>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</si>
  <si>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</si>
  <si>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</si>
  <si>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</si>
  <si>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</si>
  <si>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</si>
  <si>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</si>
  <si>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都市核地区土地区画整理事業特別会計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</si>
  <si>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</si>
  <si>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</si>
  <si>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</si>
  <si>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</si>
  <si>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</si>
  <si>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</si>
  <si>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</si>
  <si>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</si>
  <si>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</si>
  <si>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</si>
  <si>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</si>
  <si>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</si>
  <si>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</si>
  <si>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</si>
  <si>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</si>
  <si>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</si>
  <si>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</si>
  <si>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</si>
  <si>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</si>
  <si>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</si>
  <si>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</si>
  <si>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</si>
  <si>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</si>
  <si>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</si>
  <si>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</si>
  <si>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</si>
  <si>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</si>
  <si>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</si>
  <si>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</si>
  <si>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</si>
  <si>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</si>
  <si>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</si>
  <si>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</si>
  <si>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</si>
  <si>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</si>
  <si>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</si>
  <si>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</si>
  <si>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</si>
  <si>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</si>
  <si>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</si>
  <si>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</si>
  <si>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</si>
  <si>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</si>
  <si>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</si>
  <si>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</si>
  <si>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</si>
  <si>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</si>
  <si>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</si>
  <si>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</si>
  <si>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</si>
  <si>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</si>
  <si>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</si>
  <si>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</si>
  <si>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</si>
  <si>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</si>
  <si>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</si>
  <si>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</si>
  <si>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</si>
  <si>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</si>
  <si>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</si>
  <si>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</si>
  <si>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</si>
  <si>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</si>
  <si>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</si>
  <si>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</si>
  <si>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</si>
  <si>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</si>
  <si>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</si>
  <si>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</si>
  <si>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</si>
  <si>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</si>
  <si>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</si>
  <si>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</si>
  <si>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</si>
  <si>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</si>
  <si>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</si>
  <si>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</si>
  <si>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</si>
  <si>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</si>
  <si>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</si>
  <si>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</si>
  <si>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</si>
  <si>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</si>
  <si>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</si>
  <si>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</si>
  <si>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</si>
  <si>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</si>
  <si>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</si>
  <si>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</si>
  <si>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</si>
  <si>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</si>
  <si>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</si>
  <si>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下水道事業会計</t>
  </si>
  <si>
    <t>国民健康保険事業特別会計</t>
  </si>
  <si>
    <t>介護保険特別会計</t>
  </si>
  <si>
    <t>後期高齢者医療特別会計</t>
  </si>
  <si>
    <t>都市核地区土地区画整理事業特別会計（一般会計）</t>
  </si>
  <si>
    <t>都市核地区土地区画整理事業特別会計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</si>
  <si>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</si>
  <si>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</si>
  <si>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</si>
  <si>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</si>
  <si>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</si>
  <si>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</si>
  <si>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</si>
  <si>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</si>
  <si>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phoneticPr fontId="5"/>
  </si>
  <si>
    <t>多摩都市モノレール基金</t>
    <phoneticPr fontId="5"/>
  </si>
  <si>
    <t>庁舎等用地取得基金</t>
    <phoneticPr fontId="5"/>
  </si>
  <si>
    <t>みどりの基金</t>
    <phoneticPr fontId="5"/>
  </si>
  <si>
    <t>防災食育センター備品整備基金</t>
    <phoneticPr fontId="5"/>
  </si>
  <si>
    <t>-</t>
    <phoneticPr fontId="2"/>
  </si>
  <si>
    <t>東京都後期高齢者医療広域連合（一般会計）</t>
  </si>
  <si>
    <t>東京都後期高齢者医療広域連合（後期高齢者医療特別会計）</t>
  </si>
  <si>
    <t>東京たま広域資源循環組合（一般会計）</t>
  </si>
  <si>
    <t>瑞穂斎場組合（一般会計）</t>
  </si>
  <si>
    <t>湖南衛生組合（一般会計）</t>
  </si>
  <si>
    <t>東京市町村総合事務組合（一般会計）</t>
  </si>
  <si>
    <t>東京市町村総合事務組合（交通災害共済事業特別会計）</t>
  </si>
  <si>
    <t>東京都市町村職員退職手当組合（一般会計）</t>
  </si>
  <si>
    <t>小平・村山・大和衛生組合（一般会計）</t>
  </si>
  <si>
    <t>東京都市町村議会議員公務災害補償等組合（一般会計）</t>
  </si>
  <si>
    <t>〇</t>
    <phoneticPr fontId="2"/>
  </si>
  <si>
    <t>武蔵村山市土地開発公社</t>
  </si>
  <si>
    <t>※8：職員の状況については、令和3年地方公務員給与実態調査に基づいている。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</si>
</sst>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15" xfId="5" applyNumberFormat="1" applyFont="1" applyFill="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45945</c:v>
                </c:pt>
              </c:numCache>
            </c:numRef>
          </c:val>
          <c:smooth val="0"/>
          <c:extLst>
            <c:ext xmlns:c16="http://schemas.microsoft.com/office/drawing/2014/chart" uri="{C3380CC4-5D6E-409C-BE32-E72D297353CC}">
              <c16:uniqueId val="{00000000-1B78-45CD-AF5E-34CEAC3360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35094</c:v>
                </c:pt>
                <c:pt idx="1">
                  <c:v>27752</c:v>
                </c:pt>
                <c:pt idx="2">
                  <c:v>21718</c:v>
                </c:pt>
                <c:pt idx="3">
                  <c:v>32474</c:v>
                </c:pt>
                <c:pt idx="4">
                  <c:v>27330</c:v>
                </c:pt>
              </c:numCache>
            </c:numRef>
          </c:val>
          <c:smooth val="0"/>
          <c:extLst>
            <c:ext xmlns:c16="http://schemas.microsoft.com/office/drawing/2014/chart" uri="{C3380CC4-5D6E-409C-BE32-E72D297353CC}">
              <c16:uniqueId val="{00000001-1B78-45CD-AF5E-34CEAC3360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5.08</c:v>
                </c:pt>
                <c:pt idx="1">
                  <c:v>5.63</c:v>
                </c:pt>
                <c:pt idx="2">
                  <c:v>5.84</c:v>
                </c:pt>
                <c:pt idx="3">
                  <c:v>7.52</c:v>
                </c:pt>
                <c:pt idx="4">
                  <c:v>8.64</c:v>
                </c:pt>
              </c:numCache>
            </c:numRef>
          </c:val>
          <c:extLst>
            <c:ext xmlns:c16="http://schemas.microsoft.com/office/drawing/2014/chart" uri="{C3380CC4-5D6E-409C-BE32-E72D297353CC}">
              <c16:uniqueId val="{00000000-A2F1-4FF6-AD2C-6787046B2A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8.36</c:v>
                </c:pt>
                <c:pt idx="1">
                  <c:v>11.18</c:v>
                </c:pt>
                <c:pt idx="2">
                  <c:v>11.05</c:v>
                </c:pt>
                <c:pt idx="3">
                  <c:v>11.43</c:v>
                </c:pt>
                <c:pt idx="4">
                  <c:v>14.36</c:v>
                </c:pt>
              </c:numCache>
            </c:numRef>
          </c:val>
          <c:extLst>
            <c:ext xmlns:c16="http://schemas.microsoft.com/office/drawing/2014/chart" uri="{C3380CC4-5D6E-409C-BE32-E72D297353CC}">
              <c16:uniqueId val="{00000001-A2F1-4FF6-AD2C-6787046B2A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3.95</c:v>
                </c:pt>
                <c:pt idx="1">
                  <c:v>3.49</c:v>
                </c:pt>
                <c:pt idx="2">
                  <c:v>7.0000000000000007E-2</c:v>
                </c:pt>
                <c:pt idx="3">
                  <c:v>2.4900000000000002</c:v>
                </c:pt>
                <c:pt idx="4">
                  <c:v>5.03</c:v>
                </c:pt>
              </c:numCache>
            </c:numRef>
          </c:val>
          <c:smooth val="0"/>
          <c:extLst>
            <c:ext xmlns:c16="http://schemas.microsoft.com/office/drawing/2014/chart" uri="{C3380CC4-5D6E-409C-BE32-E72D297353CC}">
              <c16:uniqueId val="{00000002-A2F1-4FF6-AD2C-6787046B2A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0.28999999999999998</c:v>
                </c:pt>
                <c:pt idx="2">
                  <c:v>#N/A</c:v>
                </c:pt>
                <c:pt idx="3">
                  <c:v>0.6</c:v>
                </c:pt>
                <c:pt idx="4">
                  <c:v>#N/A</c:v>
                </c:pt>
                <c:pt idx="5">
                  <c:v>0.68</c:v>
                </c:pt>
                <c:pt idx="6">
                  <c:v>0</c:v>
                </c:pt>
                <c:pt idx="7">
                  <c:v>0</c:v>
                </c:pt>
                <c:pt idx="8">
                  <c:v>0</c:v>
                </c:pt>
                <c:pt idx="9">
                  <c:v>0</c:v>
                </c:pt>
              </c:numCache>
            </c:numRef>
          </c:val>
          <c:extLst>
            <c:ext xmlns:c16="http://schemas.microsoft.com/office/drawing/2014/chart" uri="{C3380CC4-5D6E-409C-BE32-E72D297353CC}">
              <c16:uniqueId val="{00000000-03F0-4C04-BE65-223221EF64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F0-4C04-BE65-223221EF64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3F0-4C04-BE65-223221EF64FB}"/>
            </c:ext>
          </c:extLst>
        </c:ser>
        <c:ser>
          <c:idx val="3"/>
          <c:order val="3"/>
          <c:tx>
            <c:strRef>
              <c:f>データシート!$A$30</c:f>
              <c:strCache>
                <c:ptCount val="1"/>
                <c:pt idx="0">
                  <c:v>都市核地区土地区画整理事業特別会計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3F0-4C04-BE65-223221EF64FB}"/>
            </c:ext>
          </c:extLst>
        </c:ser>
        <c:ser>
          <c:idx val="4"/>
          <c:order val="4"/>
          <c:tx>
            <c:strRef>
              <c:f>データシート!$A$31</c:f>
              <c:strCache>
                <c:ptCount val="1"/>
                <c:pt idx="0">
                  <c:v>都市核地区土地区画整理事業特別会計（一般会計）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3F0-4C04-BE65-223221EF64F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0.52</c:v>
                </c:pt>
                <c:pt idx="2">
                  <c:v>#N/A</c:v>
                </c:pt>
                <c:pt idx="3">
                  <c:v>0.43</c:v>
                </c:pt>
                <c:pt idx="4">
                  <c:v>#N/A</c:v>
                </c:pt>
                <c:pt idx="5">
                  <c:v>0.42</c:v>
                </c:pt>
                <c:pt idx="6">
                  <c:v>#N/A</c:v>
                </c:pt>
                <c:pt idx="7">
                  <c:v>0.31</c:v>
                </c:pt>
                <c:pt idx="8">
                  <c:v>#N/A</c:v>
                </c:pt>
                <c:pt idx="9">
                  <c:v>0.28000000000000003</c:v>
                </c:pt>
              </c:numCache>
            </c:numRef>
          </c:val>
          <c:extLst>
            <c:ext xmlns:c16="http://schemas.microsoft.com/office/drawing/2014/chart" uri="{C3380CC4-5D6E-409C-BE32-E72D297353CC}">
              <c16:uniqueId val="{00000005-03F0-4C04-BE65-223221EF64F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1.34</c:v>
                </c:pt>
                <c:pt idx="2">
                  <c:v>#N/A</c:v>
                </c:pt>
                <c:pt idx="3">
                  <c:v>1.35</c:v>
                </c:pt>
                <c:pt idx="4">
                  <c:v>#N/A</c:v>
                </c:pt>
                <c:pt idx="5">
                  <c:v>0.73</c:v>
                </c:pt>
                <c:pt idx="6">
                  <c:v>#N/A</c:v>
                </c:pt>
                <c:pt idx="7">
                  <c:v>0.64</c:v>
                </c:pt>
                <c:pt idx="8">
                  <c:v>#N/A</c:v>
                </c:pt>
                <c:pt idx="9">
                  <c:v>0.38</c:v>
                </c:pt>
              </c:numCache>
            </c:numRef>
          </c:val>
          <c:extLst>
            <c:ext xmlns:c16="http://schemas.microsoft.com/office/drawing/2014/chart" uri="{C3380CC4-5D6E-409C-BE32-E72D297353CC}">
              <c16:uniqueId val="{00000006-03F0-4C04-BE65-223221EF64F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3.24</c:v>
                </c:pt>
                <c:pt idx="2">
                  <c:v>#N/A</c:v>
                </c:pt>
                <c:pt idx="3">
                  <c:v>1.29</c:v>
                </c:pt>
                <c:pt idx="4">
                  <c:v>#N/A</c:v>
                </c:pt>
                <c:pt idx="5">
                  <c:v>1.1299999999999999</c:v>
                </c:pt>
                <c:pt idx="6">
                  <c:v>#N/A</c:v>
                </c:pt>
                <c:pt idx="7">
                  <c:v>1.68</c:v>
                </c:pt>
                <c:pt idx="8">
                  <c:v>#N/A</c:v>
                </c:pt>
                <c:pt idx="9">
                  <c:v>1.61</c:v>
                </c:pt>
              </c:numCache>
            </c:numRef>
          </c:val>
          <c:extLst>
            <c:ext xmlns:c16="http://schemas.microsoft.com/office/drawing/2014/chart" uri="{C3380CC4-5D6E-409C-BE32-E72D297353CC}">
              <c16:uniqueId val="{00000007-03F0-4C04-BE65-223221EF64F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0.9</c:v>
                </c:pt>
                <c:pt idx="8">
                  <c:v>#N/A</c:v>
                </c:pt>
                <c:pt idx="9">
                  <c:v>2.16</c:v>
                </c:pt>
              </c:numCache>
            </c:numRef>
          </c:val>
          <c:extLst>
            <c:ext xmlns:c16="http://schemas.microsoft.com/office/drawing/2014/chart" uri="{C3380CC4-5D6E-409C-BE32-E72D297353CC}">
              <c16:uniqueId val="{00000008-03F0-4C04-BE65-223221EF64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5.08</c:v>
                </c:pt>
                <c:pt idx="2">
                  <c:v>#N/A</c:v>
                </c:pt>
                <c:pt idx="3">
                  <c:v>5.63</c:v>
                </c:pt>
                <c:pt idx="4">
                  <c:v>#N/A</c:v>
                </c:pt>
                <c:pt idx="5">
                  <c:v>5.83</c:v>
                </c:pt>
                <c:pt idx="6">
                  <c:v>#N/A</c:v>
                </c:pt>
                <c:pt idx="7">
                  <c:v>7.52</c:v>
                </c:pt>
                <c:pt idx="8">
                  <c:v>#N/A</c:v>
                </c:pt>
                <c:pt idx="9">
                  <c:v>8.6300000000000008</c:v>
                </c:pt>
              </c:numCache>
            </c:numRef>
          </c:val>
          <c:extLst>
            <c:ext xmlns:c16="http://schemas.microsoft.com/office/drawing/2014/chart" uri="{C3380CC4-5D6E-409C-BE32-E72D297353CC}">
              <c16:uniqueId val="{00000009-03F0-4C04-BE65-223221EF64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1454</c:v>
                </c:pt>
                <c:pt idx="5">
                  <c:v>1444</c:v>
                </c:pt>
                <c:pt idx="8">
                  <c:v>1408</c:v>
                </c:pt>
                <c:pt idx="11">
                  <c:v>1375</c:v>
                </c:pt>
                <c:pt idx="14">
                  <c:v>1309</c:v>
                </c:pt>
              </c:numCache>
            </c:numRef>
          </c:val>
          <c:extLst>
            <c:ext xmlns:c16="http://schemas.microsoft.com/office/drawing/2014/chart" uri="{C3380CC4-5D6E-409C-BE32-E72D297353CC}">
              <c16:uniqueId val="{00000000-C4EA-442B-BC56-332FC8DA34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EA-442B-BC56-332FC8DA34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c:v>
                </c:pt>
                <c:pt idx="3">
                  <c:v>35</c:v>
                </c:pt>
                <c:pt idx="6">
                  <c:v>34</c:v>
                </c:pt>
                <c:pt idx="9">
                  <c:v>48</c:v>
                </c:pt>
                <c:pt idx="12">
                  <c:v>63</c:v>
                </c:pt>
              </c:numCache>
            </c:numRef>
          </c:val>
          <c:extLst>
            <c:ext xmlns:c16="http://schemas.microsoft.com/office/drawing/2014/chart" uri="{C3380CC4-5D6E-409C-BE32-E72D297353CC}">
              <c16:uniqueId val="{00000002-C4EA-442B-BC56-332FC8DA34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52</c:v>
                </c:pt>
                <c:pt idx="3">
                  <c:v>45</c:v>
                </c:pt>
                <c:pt idx="6">
                  <c:v>44</c:v>
                </c:pt>
                <c:pt idx="9">
                  <c:v>32</c:v>
                </c:pt>
                <c:pt idx="12">
                  <c:v>35</c:v>
                </c:pt>
              </c:numCache>
            </c:numRef>
          </c:val>
          <c:extLst>
            <c:ext xmlns:c16="http://schemas.microsoft.com/office/drawing/2014/chart" uri="{C3380CC4-5D6E-409C-BE32-E72D297353CC}">
              <c16:uniqueId val="{00000003-C4EA-442B-BC56-332FC8DA34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115</c:v>
                </c:pt>
                <c:pt idx="3">
                  <c:v>111</c:v>
                </c:pt>
                <c:pt idx="6">
                  <c:v>119</c:v>
                </c:pt>
                <c:pt idx="9">
                  <c:v>174</c:v>
                </c:pt>
                <c:pt idx="12">
                  <c:v>131</c:v>
                </c:pt>
              </c:numCache>
            </c:numRef>
          </c:val>
          <c:extLst>
            <c:ext xmlns:c16="http://schemas.microsoft.com/office/drawing/2014/chart" uri="{C3380CC4-5D6E-409C-BE32-E72D297353CC}">
              <c16:uniqueId val="{00000004-C4EA-442B-BC56-332FC8DA34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EA-442B-BC56-332FC8DA34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EA-442B-BC56-332FC8DA34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1218</c:v>
                </c:pt>
                <c:pt idx="3">
                  <c:v>1222</c:v>
                </c:pt>
                <c:pt idx="6">
                  <c:v>1247</c:v>
                </c:pt>
                <c:pt idx="9">
                  <c:v>1254</c:v>
                </c:pt>
                <c:pt idx="12">
                  <c:v>1272</c:v>
                </c:pt>
              </c:numCache>
            </c:numRef>
          </c:val>
          <c:extLst>
            <c:ext xmlns:c16="http://schemas.microsoft.com/office/drawing/2014/chart" uri="{C3380CC4-5D6E-409C-BE32-E72D297353CC}">
              <c16:uniqueId val="{00000007-C4EA-442B-BC56-332FC8DA34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c:v>
                </c:pt>
                <c:pt idx="2">
                  <c:v>#N/A</c:v>
                </c:pt>
                <c:pt idx="3">
                  <c:v>#N/A</c:v>
                </c:pt>
                <c:pt idx="4">
                  <c:v>-31</c:v>
                </c:pt>
                <c:pt idx="5">
                  <c:v>#N/A</c:v>
                </c:pt>
                <c:pt idx="6">
                  <c:v>#N/A</c:v>
                </c:pt>
                <c:pt idx="7">
                  <c:v>36</c:v>
                </c:pt>
                <c:pt idx="8">
                  <c:v>#N/A</c:v>
                </c:pt>
                <c:pt idx="9">
                  <c:v>#N/A</c:v>
                </c:pt>
                <c:pt idx="10">
                  <c:v>133</c:v>
                </c:pt>
                <c:pt idx="11">
                  <c:v>#N/A</c:v>
                </c:pt>
                <c:pt idx="12">
                  <c:v>#N/A</c:v>
                </c:pt>
                <c:pt idx="13">
                  <c:v>192</c:v>
                </c:pt>
                <c:pt idx="14">
                  <c:v>#N/A</c:v>
                </c:pt>
              </c:numCache>
            </c:numRef>
          </c:val>
          <c:smooth val="0"/>
          <c:extLst>
            <c:ext xmlns:c16="http://schemas.microsoft.com/office/drawing/2014/chart" uri="{C3380CC4-5D6E-409C-BE32-E72D297353CC}">
              <c16:uniqueId val="{00000008-C4EA-442B-BC56-332FC8DA34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13608</c:v>
                </c:pt>
                <c:pt idx="5">
                  <c:v>13839</c:v>
                </c:pt>
                <c:pt idx="8">
                  <c:v>14028</c:v>
                </c:pt>
                <c:pt idx="11">
                  <c:v>14123</c:v>
                </c:pt>
                <c:pt idx="14">
                  <c:v>14143</c:v>
                </c:pt>
              </c:numCache>
            </c:numRef>
          </c:val>
          <c:extLst>
            <c:ext xmlns:c16="http://schemas.microsoft.com/office/drawing/2014/chart" uri="{C3380CC4-5D6E-409C-BE32-E72D297353CC}">
              <c16:uniqueId val="{00000000-FAA0-4F1F-9DAD-84A0AC8DB6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2305</c:v>
                </c:pt>
                <c:pt idx="5">
                  <c:v>1942</c:v>
                </c:pt>
                <c:pt idx="8">
                  <c:v>2258</c:v>
                </c:pt>
                <c:pt idx="11">
                  <c:v>2463</c:v>
                </c:pt>
                <c:pt idx="14">
                  <c:v>2657</c:v>
                </c:pt>
              </c:numCache>
            </c:numRef>
          </c:val>
          <c:extLst>
            <c:ext xmlns:c16="http://schemas.microsoft.com/office/drawing/2014/chart" uri="{C3380CC4-5D6E-409C-BE32-E72D297353CC}">
              <c16:uniqueId val="{00000001-FAA0-4F1F-9DAD-84A0AC8DB6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4743</c:v>
                </c:pt>
                <c:pt idx="5">
                  <c:v>5260</c:v>
                </c:pt>
                <c:pt idx="8">
                  <c:v>5262</c:v>
                </c:pt>
                <c:pt idx="11">
                  <c:v>5606</c:v>
                </c:pt>
                <c:pt idx="14">
                  <c:v>6519</c:v>
                </c:pt>
              </c:numCache>
            </c:numRef>
          </c:val>
          <c:extLst>
            <c:ext xmlns:c16="http://schemas.microsoft.com/office/drawing/2014/chart" uri="{C3380CC4-5D6E-409C-BE32-E72D297353CC}">
              <c16:uniqueId val="{00000002-FAA0-4F1F-9DAD-84A0AC8DB6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A0-4F1F-9DAD-84A0AC8DB6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A0-4F1F-9DAD-84A0AC8DB6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A0-4F1F-9DAD-84A0AC8DB6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3119</c:v>
                </c:pt>
                <c:pt idx="3">
                  <c:v>3184</c:v>
                </c:pt>
                <c:pt idx="6">
                  <c:v>3050</c:v>
                </c:pt>
                <c:pt idx="9">
                  <c:v>2880</c:v>
                </c:pt>
                <c:pt idx="12">
                  <c:v>3186</c:v>
                </c:pt>
              </c:numCache>
            </c:numRef>
          </c:val>
          <c:extLst>
            <c:ext xmlns:c16="http://schemas.microsoft.com/office/drawing/2014/chart" uri="{C3380CC4-5D6E-409C-BE32-E72D297353CC}">
              <c16:uniqueId val="{00000006-FAA0-4F1F-9DAD-84A0AC8DB6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359</c:v>
                </c:pt>
                <c:pt idx="3">
                  <c:v>561</c:v>
                </c:pt>
                <c:pt idx="6">
                  <c:v>811</c:v>
                </c:pt>
                <c:pt idx="9">
                  <c:v>790</c:v>
                </c:pt>
                <c:pt idx="12">
                  <c:v>883</c:v>
                </c:pt>
              </c:numCache>
            </c:numRef>
          </c:val>
          <c:extLst>
            <c:ext xmlns:c16="http://schemas.microsoft.com/office/drawing/2014/chart" uri="{C3380CC4-5D6E-409C-BE32-E72D297353CC}">
              <c16:uniqueId val="{00000007-FAA0-4F1F-9DAD-84A0AC8DB6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1453</c:v>
                </c:pt>
                <c:pt idx="3">
                  <c:v>1300</c:v>
                </c:pt>
                <c:pt idx="6">
                  <c:v>1403</c:v>
                </c:pt>
                <c:pt idx="9">
                  <c:v>1680</c:v>
                </c:pt>
                <c:pt idx="12">
                  <c:v>1685</c:v>
                </c:pt>
              </c:numCache>
            </c:numRef>
          </c:val>
          <c:extLst>
            <c:ext xmlns:c16="http://schemas.microsoft.com/office/drawing/2014/chart" uri="{C3380CC4-5D6E-409C-BE32-E72D297353CC}">
              <c16:uniqueId val="{00000008-FAA0-4F1F-9DAD-84A0AC8DB6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548</c:v>
                </c:pt>
                <c:pt idx="3">
                  <c:v>481</c:v>
                </c:pt>
                <c:pt idx="6">
                  <c:v>582</c:v>
                </c:pt>
                <c:pt idx="9">
                  <c:v>680</c:v>
                </c:pt>
                <c:pt idx="12">
                  <c:v>737</c:v>
                </c:pt>
              </c:numCache>
            </c:numRef>
          </c:val>
          <c:extLst>
            <c:ext xmlns:c16="http://schemas.microsoft.com/office/drawing/2014/chart" uri="{C3380CC4-5D6E-409C-BE32-E72D297353CC}">
              <c16:uniqueId val="{00000009-FAA0-4F1F-9DAD-84A0AC8DB6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14569</c:v>
                </c:pt>
                <c:pt idx="3">
                  <c:v>14805</c:v>
                </c:pt>
                <c:pt idx="6">
                  <c:v>14714</c:v>
                </c:pt>
                <c:pt idx="9">
                  <c:v>14782</c:v>
                </c:pt>
                <c:pt idx="12">
                  <c:v>14712</c:v>
                </c:pt>
              </c:numCache>
            </c:numRef>
          </c:val>
          <c:extLst>
            <c:ext xmlns:c16="http://schemas.microsoft.com/office/drawing/2014/chart" uri="{C3380CC4-5D6E-409C-BE32-E72D297353CC}">
              <c16:uniqueId val="{0000000A-FAA0-4F1F-9DAD-84A0AC8DB6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AA0-4F1F-9DAD-84A0AC8DB6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1537</c:v>
                </c:pt>
                <c:pt idx="1">
                  <c:v>1631</c:v>
                </c:pt>
                <c:pt idx="2">
                  <c:v>2161</c:v>
                </c:pt>
              </c:numCache>
            </c:numRef>
          </c:val>
          <c:extLst>
            <c:ext xmlns:c16="http://schemas.microsoft.com/office/drawing/2014/chart" uri="{C3380CC4-5D6E-409C-BE32-E72D297353CC}">
              <c16:uniqueId val="{00000000-8C42-46AA-984F-BFCD167D82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351</c:v>
                </c:pt>
              </c:numCache>
            </c:numRef>
          </c:val>
          <c:extLst>
            <c:ext xmlns:c16="http://schemas.microsoft.com/office/drawing/2014/chart" uri="{C3380CC4-5D6E-409C-BE32-E72D297353CC}">
              <c16:uniqueId val="{00000001-8C42-46AA-984F-BFCD167D82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3232</c:v>
                </c:pt>
                <c:pt idx="1">
                  <c:v>3586</c:v>
                </c:pt>
                <c:pt idx="2">
                  <c:v>3863</c:v>
                </c:pt>
              </c:numCache>
            </c:numRef>
          </c:val>
          <c:extLst>
            <c:ext xmlns:c16="http://schemas.microsoft.com/office/drawing/2014/chart" uri="{C3380CC4-5D6E-409C-BE32-E72D297353CC}">
              <c16:uniqueId val="{00000002-8C42-46AA-984F-BFCD167D82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C43F308-5528-46E7-9CA4-77CFAF35700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1A477E2-16E8-4127-B670-A458E0E9B8C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実質公債費比率（単年度）の各年度の推移は、平成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年度が△</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30</a:t>
          </a:r>
          <a:r>
            <a:rPr kumimoji="1" lang="ja-JP" altLang="ja-JP" sz="1100" b="0" i="0" baseline="0">
              <a:solidFill>
                <a:sysClr val="windowText" lastClr="000000"/>
              </a:solidFill>
              <a:effectLst/>
              <a:latin typeface="+mn-lt"/>
              <a:ea typeface="+mn-ea"/>
              <a:cs typeface="+mn-cs"/>
            </a:rPr>
            <a:t>年度が△</a:t>
          </a:r>
          <a:r>
            <a:rPr kumimoji="1" lang="en-US" altLang="ja-JP" sz="1100" b="0" i="0" baseline="0">
              <a:solidFill>
                <a:sysClr val="windowText" lastClr="000000"/>
              </a:solidFill>
              <a:effectLst/>
              <a:latin typeface="+mn-lt"/>
              <a:ea typeface="+mn-ea"/>
              <a:cs typeface="+mn-cs"/>
            </a:rPr>
            <a:t>0.2</a:t>
          </a:r>
          <a:r>
            <a:rPr kumimoji="1" lang="ja-JP" altLang="ja-JP" sz="1100" b="0" i="0" baseline="0">
              <a:solidFill>
                <a:sysClr val="windowText" lastClr="000000"/>
              </a:solidFill>
              <a:effectLst/>
              <a:latin typeface="+mn-lt"/>
              <a:ea typeface="+mn-ea"/>
              <a:cs typeface="+mn-cs"/>
            </a:rPr>
            <a:t>％、令和元年度が</a:t>
          </a:r>
          <a:r>
            <a:rPr kumimoji="1" lang="en-US" altLang="ja-JP" sz="1100" b="0" i="0" baseline="0">
              <a:solidFill>
                <a:sysClr val="windowText" lastClr="000000"/>
              </a:solidFill>
              <a:effectLst/>
              <a:latin typeface="+mn-lt"/>
              <a:ea typeface="+mn-ea"/>
              <a:cs typeface="+mn-cs"/>
            </a:rPr>
            <a:t>0.3</a:t>
          </a:r>
          <a:r>
            <a:rPr kumimoji="1" lang="ja-JP" altLang="ja-JP" sz="1100" b="0" i="0" baseline="0">
              <a:solidFill>
                <a:sysClr val="windowText" lastClr="000000"/>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2</a:t>
          </a:r>
          <a:r>
            <a:rPr kumimoji="1" lang="ja-JP" altLang="ja-JP" sz="1100" b="0" i="0" baseline="0">
              <a:solidFill>
                <a:sysClr val="windowText" lastClr="000000"/>
              </a:solidFill>
              <a:effectLst/>
              <a:latin typeface="+mn-lt"/>
              <a:ea typeface="+mn-ea"/>
              <a:cs typeface="+mn-cs"/>
            </a:rPr>
            <a:t>年度は</a:t>
          </a:r>
          <a:r>
            <a:rPr kumimoji="1" lang="en-US" altLang="ja-JP" sz="1100" b="0" i="0" baseline="0">
              <a:solidFill>
                <a:sysClr val="windowText" lastClr="000000"/>
              </a:solidFill>
              <a:effectLst/>
              <a:latin typeface="+mn-lt"/>
              <a:ea typeface="+mn-ea"/>
              <a:cs typeface="+mn-cs"/>
            </a:rPr>
            <a:t>1.0</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3</a:t>
          </a:r>
          <a:r>
            <a:rPr kumimoji="1" lang="ja-JP" altLang="en-US" sz="1100" b="0" i="0" baseline="0">
              <a:solidFill>
                <a:sysClr val="windowText" lastClr="000000"/>
              </a:solidFill>
              <a:effectLst/>
              <a:latin typeface="+mn-lt"/>
              <a:ea typeface="+mn-ea"/>
              <a:cs typeface="+mn-cs"/>
            </a:rPr>
            <a:t>年度は</a:t>
          </a:r>
          <a:r>
            <a:rPr kumimoji="1" lang="en-US" altLang="ja-JP" sz="1100" b="0" i="0" baseline="0">
              <a:solidFill>
                <a:sysClr val="windowText" lastClr="000000"/>
              </a:solidFill>
              <a:effectLst/>
              <a:latin typeface="+mn-lt"/>
              <a:ea typeface="+mn-ea"/>
              <a:cs typeface="+mn-cs"/>
            </a:rPr>
            <a:t>1.4</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となっています。また、令和</a:t>
          </a:r>
          <a:r>
            <a:rPr kumimoji="1" lang="en-US" altLang="ja-JP" sz="1100" b="0" i="0" baseline="0">
              <a:solidFill>
                <a:sysClr val="windowText" lastClr="000000"/>
              </a:solidFill>
              <a:effectLst/>
              <a:latin typeface="+mn-lt"/>
              <a:ea typeface="+mn-ea"/>
              <a:cs typeface="+mn-cs"/>
            </a:rPr>
            <a:t>3</a:t>
          </a:r>
          <a:r>
            <a:rPr kumimoji="1" lang="ja-JP" altLang="ja-JP" sz="1100" b="0" i="0" baseline="0">
              <a:solidFill>
                <a:sysClr val="windowText" lastClr="000000"/>
              </a:solidFill>
              <a:effectLst/>
              <a:latin typeface="+mn-lt"/>
              <a:ea typeface="+mn-ea"/>
              <a:cs typeface="+mn-cs"/>
            </a:rPr>
            <a:t>年度の３カ年平均の比率を類似団体平均と比較すると、当市の</a:t>
          </a:r>
          <a:r>
            <a:rPr kumimoji="1" lang="en-US" altLang="ja-JP" sz="1100" b="0" i="0" baseline="0">
              <a:solidFill>
                <a:sysClr val="windowText" lastClr="000000"/>
              </a:solidFill>
              <a:effectLst/>
              <a:latin typeface="+mn-lt"/>
              <a:ea typeface="+mn-ea"/>
              <a:cs typeface="+mn-cs"/>
            </a:rPr>
            <a:t>0.8</a:t>
          </a:r>
          <a:r>
            <a:rPr kumimoji="1" lang="ja-JP" altLang="ja-JP" sz="1100" b="0" i="0" baseline="0">
              <a:solidFill>
                <a:sysClr val="windowText" lastClr="000000"/>
              </a:solidFill>
              <a:effectLst/>
              <a:latin typeface="+mn-lt"/>
              <a:ea typeface="+mn-ea"/>
              <a:cs typeface="+mn-cs"/>
            </a:rPr>
            <a:t>％に対して類似団体平均が</a:t>
          </a:r>
          <a:r>
            <a:rPr kumimoji="1" lang="en-US" altLang="ja-JP" sz="1100" b="0" i="0" baseline="0">
              <a:solidFill>
                <a:sysClr val="windowText" lastClr="000000"/>
              </a:solidFill>
              <a:effectLst/>
              <a:latin typeface="+mn-lt"/>
              <a:ea typeface="+mn-ea"/>
              <a:cs typeface="+mn-cs"/>
            </a:rPr>
            <a:t>5.7</a:t>
          </a:r>
          <a:r>
            <a:rPr kumimoji="1" lang="ja-JP" altLang="ja-JP" sz="1100" b="0" i="0" baseline="0">
              <a:solidFill>
                <a:sysClr val="windowText" lastClr="000000"/>
              </a:solidFill>
              <a:effectLst/>
              <a:latin typeface="+mn-lt"/>
              <a:ea typeface="+mn-ea"/>
              <a:cs typeface="+mn-cs"/>
            </a:rPr>
            <a:t>％であり、健全な水準といえます。</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しかし、近年、臨時財政対策債の</a:t>
          </a:r>
          <a:r>
            <a:rPr kumimoji="1" lang="ja-JP" altLang="ja-JP" sz="1100" b="0" i="0" baseline="0">
              <a:solidFill>
                <a:schemeClr val="dk1"/>
              </a:solidFill>
              <a:effectLst/>
              <a:latin typeface="+mn-lt"/>
              <a:ea typeface="+mn-ea"/>
              <a:cs typeface="+mn-cs"/>
            </a:rPr>
            <a:t>元利償還金が増加し、比率が上昇傾向となっています。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今後においては、事業の必要性等を充分に検討し、起債に大きく依存しない財政運営に努めるとともに、市税等の納税指導や徴収強化を図り、引き続き健全な水準を維持できるよう努めます。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年度末時点において</a:t>
          </a:r>
          <a:r>
            <a:rPr kumimoji="1" lang="ja-JP" altLang="ja-JP" sz="1100">
              <a:solidFill>
                <a:schemeClr val="dk1"/>
              </a:solidFill>
              <a:effectLst/>
              <a:latin typeface="+mn-lt"/>
              <a:ea typeface="+mn-ea"/>
              <a:cs typeface="+mn-cs"/>
            </a:rPr>
            <a:t>基金を設置していないため、該当なし。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将来負担比率に関しては、令和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年度まで分子のマイナスを維持しており、健全な水準にあります。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地方債の残高は、</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年度に発行した</a:t>
          </a:r>
          <a:r>
            <a:rPr kumimoji="1" lang="en-US" altLang="ja-JP" sz="1100" b="0" i="0" baseline="0">
              <a:solidFill>
                <a:schemeClr val="dk1"/>
              </a:solidFill>
              <a:effectLst/>
              <a:latin typeface="+mn-lt"/>
              <a:ea typeface="+mn-ea"/>
              <a:cs typeface="+mn-cs"/>
            </a:rPr>
            <a:t>GIGA</a:t>
          </a:r>
          <a:r>
            <a:rPr kumimoji="1" lang="ja-JP" altLang="en-US" sz="1100" b="0" i="0" baseline="0">
              <a:solidFill>
                <a:schemeClr val="dk1"/>
              </a:solidFill>
              <a:effectLst/>
              <a:latin typeface="+mn-lt"/>
              <a:ea typeface="+mn-ea"/>
              <a:cs typeface="+mn-cs"/>
            </a:rPr>
            <a:t>スクール構想に基づく小中学校のネットワーク環境施設整備事業に係る地方債が皆減となったことなどから、昨年度と比較して減少しました。また、充当可能基金が増加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たため</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将来負担比率の分子は改善しました。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a:t>
          </a:r>
          <a:r>
            <a:rPr kumimoji="1" lang="ja-JP" altLang="en-US" sz="1100" b="0" i="0" baseline="0">
              <a:solidFill>
                <a:schemeClr val="dk1"/>
              </a:solidFill>
              <a:effectLst/>
              <a:latin typeface="+mn-lt"/>
              <a:ea typeface="+mn-ea"/>
              <a:cs typeface="+mn-cs"/>
            </a:rPr>
            <a:t>多摩都市モノレール延伸を見据えたまちづくり事業に係る将来負担額が増加することが見込まれるため、</a:t>
          </a:r>
          <a:r>
            <a:rPr kumimoji="1" lang="ja-JP" altLang="ja-JP" sz="1100" b="0" i="0" baseline="0">
              <a:solidFill>
                <a:schemeClr val="dk1"/>
              </a:solidFill>
              <a:effectLst/>
              <a:latin typeface="+mn-lt"/>
              <a:ea typeface="+mn-ea"/>
              <a:cs typeface="+mn-cs"/>
            </a:rPr>
            <a:t>市税等の納税指導や滞納処分により収納対策の更なる強化を図るとともに、</a:t>
          </a:r>
          <a:r>
            <a:rPr kumimoji="1" lang="ja-JP" altLang="en-US" sz="1100" b="0" i="0" baseline="0">
              <a:solidFill>
                <a:schemeClr val="dk1"/>
              </a:solidFill>
              <a:effectLst/>
              <a:latin typeface="+mn-lt"/>
              <a:ea typeface="+mn-ea"/>
              <a:cs typeface="+mn-cs"/>
            </a:rPr>
            <a:t>扶助費</a:t>
          </a:r>
          <a:r>
            <a:rPr kumimoji="1" lang="ja-JP" altLang="ja-JP" sz="1100" b="0" i="0" baseline="0">
              <a:solidFill>
                <a:schemeClr val="dk1"/>
              </a:solidFill>
              <a:effectLst/>
              <a:latin typeface="+mn-lt"/>
              <a:ea typeface="+mn-ea"/>
              <a:cs typeface="+mn-cs"/>
            </a:rPr>
            <a:t>などの義務的経費の削減、国民健康保険事業特別会計等の保険税の定期的な見直しによる繰出金の削減を行い財政基盤を強化することにより、各種基金の取崩し額を抑制するとともに、都市計画税等の充当可能特定収入を確保し、比率の健全な水準を維持できるよう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東京都武蔵村山市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基金全体の金額としては、前年度と比較して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1,158,359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ています。その理由として、（仮称）武蔵村山市防災食育センターの施設整備に向けて備品整備基金に積み立てを行ったことや、減債基金を創設したこと、また新型コロナウイルス感染症の影響により各種事業を中止・休止したことで不用額が多く発生し、財政調整基金からの取崩し額を抑制したこと等の要因により、基金全体として増加したもの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財政調整基金については、新型コロナウイルス感染症による影響や近年の社会情勢によって財源不足額が左右されることから、見通しを立てずらい状況にあります。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年度臨時財政対策債の元利償還額に充当することから計画的な取崩しを行います。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（仮称）防災食育センターは令和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年度に竣工予定であることから備品整備基金の取崩しを予定しております。多摩都市モノレール基金については、目標額の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億円を達成したものの、多摩都市モノレール延伸に係る事業費は目標額を上回る見込みであるため、今後も継続して積み立てを行う予定です。また、令和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年度には新たに庁舎移転に向けた基金の創設を行うため、全体として今後も基金残高は増加していく見込みです。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主な特定目的基金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公共施設整備基金：公共施設や道路における新設、増設、改築、修繕など普通建設事業に活用します。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多摩都市モノレール基金：軌道交通が整備されていない本市において、公共交通の主力となる多摩都市モノレールの延伸に関する費用に活用します。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庁舎等用地取得基金：武蔵村山市庁舎及び武蔵村山市民会館の用地を取得する資金を積み立てます。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みどりの基金：公園、緑地等の用地の確保並びにみどりの保護及び育成事業に活用します。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防災食育センター備品整備基金：（仮称）武蔵村山市防災食育センターにおける各種機能を保持するために必要な備品等を整備するため、防衛施設周辺の生活環境の整備等に関する法律（昭和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号）第９条第２項に規定する特定防衛施設周辺整備調整交付金の一部を原資として積立てを行います。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公共施設整備基金：主要市道第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号線施設整備事業及び（仮称）防災食育センターの用地取得費に対して基金を取崩したものの、令和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年度都市計画税の未充当分を積み立てたことから残高が増加しました。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多摩都市モノレール基金：多摩都市モノレールの延伸のために寄附されたふるさと寄附金を積み立てたため、残高が微増しました。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みどりの基金：樹木等剪定委託料等に対して、基金を取り崩したため減少しました。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防災食育センター備品整備基金：特定防衛施設周辺整備調整交付金の充当により残高が増加しました。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引き続き計画的な積立てを行い、各基金の目的に沿った各種事業の財源確保に努めます。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財政調整基金残高については、取崩し額を上回る積立てをしたことから前年度と比較して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529,850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新型コロナウイルス感染症の影響による各種事業の中止・休止や普通交付税の追加交付などにより財源不足額が解消され、財政調整基金の取崩額が減少傾向にあります。今後は物価高騰などの社会情勢により財源不足額が左右されますが、引き続き財政調整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％以上となるよう確保し安定的な財政運営に努めます。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年度普通交付税の追加交付分として、基準財政需要額の費目に臨時財政対策債償還基金費が追加されたため、新たに減債基金を創設し当該措置分を積み立てたことから、減債基金残高が皆増しました。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年度臨時財政対策債の元利償還額に係る財源として計画的に取崩しを行っていきます。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71,872
70,086
15.32
33,521,811
32,205,435
1,299,819
15,049,194
14,709,740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003871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5008" y="4507832"/>
          <a:ext cx="1003871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万人当たり職員数」の算出に用いる職員数及び「給与水準（国との比較）」の「ラスパイレス指数」については、各調査対象年度の翌年の地方公務員給与</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基準財政収入額については、</a:t>
          </a:r>
          <a:r>
            <a:rPr kumimoji="1" lang="ja-JP" altLang="en-US" sz="1100" b="0" i="0" baseline="0">
              <a:solidFill>
                <a:schemeClr val="dk1"/>
              </a:solidFill>
              <a:effectLst/>
              <a:latin typeface="+mn-lt"/>
              <a:ea typeface="+mn-ea"/>
              <a:cs typeface="+mn-cs"/>
            </a:rPr>
            <a:t>個人市民税の所得割や法人市民税の法人税割の減</a:t>
          </a:r>
          <a:r>
            <a:rPr kumimoji="1" lang="ja-JP" altLang="ja-JP" sz="1100" b="0" i="0" baseline="0">
              <a:solidFill>
                <a:schemeClr val="dk1"/>
              </a:solidFill>
              <a:effectLst/>
              <a:latin typeface="+mn-lt"/>
              <a:ea typeface="+mn-ea"/>
              <a:cs typeface="+mn-cs"/>
            </a:rPr>
            <a:t>などにより、前年度と比較して</a:t>
          </a:r>
          <a:r>
            <a:rPr kumimoji="1" lang="en-US" altLang="ja-JP" sz="1100" b="0" i="0" baseline="0">
              <a:solidFill>
                <a:schemeClr val="dk1"/>
              </a:solidFill>
              <a:effectLst/>
              <a:latin typeface="+mn-lt"/>
              <a:ea typeface="+mn-ea"/>
              <a:cs typeface="+mn-cs"/>
            </a:rPr>
            <a:t>131,473</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となりました。</a:t>
          </a:r>
          <a:endParaRPr lang="ja-JP" altLang="ja-JP" sz="1400">
            <a:effectLst/>
          </a:endParaRPr>
        </a:p>
        <a:p>
          <a:r>
            <a:rPr kumimoji="1" lang="ja-JP" altLang="ja-JP" sz="1100" b="0" i="0" baseline="0">
              <a:solidFill>
                <a:schemeClr val="dk1"/>
              </a:solidFill>
              <a:effectLst/>
              <a:latin typeface="+mn-lt"/>
              <a:ea typeface="+mn-ea"/>
              <a:cs typeface="+mn-cs"/>
            </a:rPr>
            <a:t>　基準財政需要額については、</a:t>
          </a:r>
          <a:r>
            <a:rPr kumimoji="1" lang="ja-JP" altLang="en-US" sz="1100" b="0" i="0" baseline="0">
              <a:solidFill>
                <a:schemeClr val="dk1"/>
              </a:solidFill>
              <a:effectLst/>
              <a:latin typeface="+mn-lt"/>
              <a:ea typeface="+mn-ea"/>
              <a:cs typeface="+mn-cs"/>
            </a:rPr>
            <a:t>臨時経済対策費及び</a:t>
          </a:r>
          <a:r>
            <a:rPr lang="ja-JP" altLang="en-US" sz="1100" b="0" i="0" u="none" strike="noStrike" baseline="0">
              <a:solidFill>
                <a:schemeClr val="dk1"/>
              </a:solidFill>
              <a:latin typeface="+mn-lt"/>
              <a:ea typeface="+mn-ea"/>
              <a:cs typeface="+mn-cs"/>
            </a:rPr>
            <a:t> 臨時財政対策債償還基金費</a:t>
          </a:r>
          <a:r>
            <a:rPr kumimoji="1" lang="ja-JP" altLang="en-US" sz="1100" b="0" i="0" baseline="0">
              <a:solidFill>
                <a:schemeClr val="dk1"/>
              </a:solidFill>
              <a:effectLst/>
              <a:latin typeface="+mn-lt"/>
              <a:ea typeface="+mn-ea"/>
              <a:cs typeface="+mn-cs"/>
            </a:rPr>
            <a:t>の皆</a:t>
          </a:r>
          <a:r>
            <a:rPr kumimoji="1" lang="ja-JP" altLang="ja-JP" sz="1100" b="0" i="0" baseline="0">
              <a:solidFill>
                <a:schemeClr val="dk1"/>
              </a:solidFill>
              <a:effectLst/>
              <a:latin typeface="+mn-lt"/>
              <a:ea typeface="+mn-ea"/>
              <a:cs typeface="+mn-cs"/>
            </a:rPr>
            <a:t>増などにより、前年度と比較して</a:t>
          </a:r>
          <a:r>
            <a:rPr kumimoji="1" lang="en-US" altLang="ja-JP" sz="1100" b="0" i="0" baseline="0">
              <a:solidFill>
                <a:schemeClr val="dk1"/>
              </a:solidFill>
              <a:effectLst/>
              <a:latin typeface="+mn-lt"/>
              <a:ea typeface="+mn-ea"/>
              <a:cs typeface="+mn-cs"/>
            </a:rPr>
            <a:t>481,015</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4.4</a:t>
          </a:r>
          <a:r>
            <a:rPr kumimoji="1" lang="ja-JP" altLang="ja-JP" sz="1100" b="0" i="0" baseline="0">
              <a:solidFill>
                <a:schemeClr val="dk1"/>
              </a:solidFill>
              <a:effectLst/>
              <a:latin typeface="+mn-lt"/>
              <a:ea typeface="+mn-ea"/>
              <a:cs typeface="+mn-cs"/>
            </a:rPr>
            <a:t>％）の増となりました。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以上により、昨年度から</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ポイント減少し</a:t>
          </a:r>
          <a:r>
            <a:rPr kumimoji="1" lang="en-US" altLang="ja-JP" sz="1100" b="0" i="0" baseline="0">
              <a:solidFill>
                <a:schemeClr val="dk1"/>
              </a:solidFill>
              <a:effectLst/>
              <a:latin typeface="+mn-lt"/>
              <a:ea typeface="+mn-ea"/>
              <a:cs typeface="+mn-cs"/>
            </a:rPr>
            <a:t>0.81</a:t>
          </a:r>
          <a:r>
            <a:rPr kumimoji="1" lang="ja-JP" altLang="ja-JP" sz="1100" b="0" i="0" baseline="0">
              <a:solidFill>
                <a:schemeClr val="dk1"/>
              </a:solidFill>
              <a:effectLst/>
              <a:latin typeface="+mn-lt"/>
              <a:ea typeface="+mn-ea"/>
              <a:cs typeface="+mn-cs"/>
            </a:rPr>
            <a:t>となりました。類似団体平均を</a:t>
          </a:r>
          <a:r>
            <a:rPr kumimoji="1" lang="en-US" altLang="ja-JP" sz="1100" b="0" i="0" baseline="0">
              <a:solidFill>
                <a:schemeClr val="dk1"/>
              </a:solidFill>
              <a:effectLst/>
              <a:latin typeface="+mn-lt"/>
              <a:ea typeface="+mn-ea"/>
              <a:cs typeface="+mn-cs"/>
            </a:rPr>
            <a:t>0.09</a:t>
          </a:r>
          <a:r>
            <a:rPr kumimoji="1" lang="ja-JP" altLang="ja-JP" sz="1100" b="0" i="0" baseline="0">
              <a:solidFill>
                <a:schemeClr val="dk1"/>
              </a:solidFill>
              <a:effectLst/>
              <a:latin typeface="+mn-lt"/>
              <a:ea typeface="+mn-ea"/>
              <a:cs typeface="+mn-cs"/>
            </a:rPr>
            <a:t>上回っているものの、依然として交付税収入に依存しており、義務的経費等の削減が急務となっています。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104775</xdr:rowOff>
    </xdr:from>
    <xdr:to>
      <xdr:col>19</xdr:col>
      <xdr:colOff>184150</xdr:colOff>
      <xdr:row>44</xdr:row>
      <xdr:rowOff>34925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66675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経常収支比率については、分母では</a:t>
          </a:r>
          <a:r>
            <a:rPr kumimoji="1" lang="ja-JP" altLang="en-US" sz="1100">
              <a:solidFill>
                <a:schemeClr val="dk1"/>
              </a:solidFill>
              <a:effectLst/>
              <a:latin typeface="+mn-lt"/>
              <a:ea typeface="+mn-ea"/>
              <a:cs typeface="+mn-cs"/>
            </a:rPr>
            <a:t>普通交付税の追加交付があったことや、新型コロナウイルス感染症の影響を受けていた地方消費税交付金の回復</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856,647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大幅な</a:t>
          </a:r>
          <a:r>
            <a:rPr kumimoji="1" lang="ja-JP" altLang="ja-JP" sz="1100">
              <a:solidFill>
                <a:schemeClr val="dk1"/>
              </a:solidFill>
              <a:effectLst/>
              <a:latin typeface="+mn-lt"/>
              <a:ea typeface="+mn-ea"/>
              <a:cs typeface="+mn-cs"/>
            </a:rPr>
            <a:t>増となりました。分子では</a:t>
          </a:r>
          <a:r>
            <a:rPr kumimoji="1" lang="ja-JP" altLang="en-US" sz="1100">
              <a:solidFill>
                <a:schemeClr val="dk1"/>
              </a:solidFill>
              <a:effectLst/>
              <a:latin typeface="+mn-lt"/>
              <a:ea typeface="+mn-ea"/>
              <a:cs typeface="+mn-cs"/>
            </a:rPr>
            <a:t>人件費の経常経費では期末勤勉手当支給率が減少した一方で、</a:t>
          </a:r>
          <a:r>
            <a:rPr kumimoji="1" lang="ja-JP" altLang="ja-JP" sz="1100">
              <a:solidFill>
                <a:schemeClr val="dk1"/>
              </a:solidFill>
              <a:effectLst/>
              <a:latin typeface="+mn-lt"/>
              <a:ea typeface="+mn-ea"/>
              <a:cs typeface="+mn-cs"/>
            </a:rPr>
            <a:t>扶助費の子どもの医療費助成費</a:t>
          </a:r>
          <a:r>
            <a:rPr kumimoji="1" lang="ja-JP" altLang="en-US" sz="1100">
              <a:solidFill>
                <a:schemeClr val="dk1"/>
              </a:solidFill>
              <a:effectLst/>
              <a:latin typeface="+mn-lt"/>
              <a:ea typeface="+mn-ea"/>
              <a:cs typeface="+mn-cs"/>
            </a:rPr>
            <a:t>における件数が</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ことにより、全体では</a:t>
          </a:r>
          <a:r>
            <a:rPr kumimoji="1" lang="en-US" altLang="ja-JP" sz="1100">
              <a:solidFill>
                <a:schemeClr val="dk1"/>
              </a:solidFill>
              <a:effectLst/>
              <a:latin typeface="+mn-lt"/>
              <a:ea typeface="+mn-ea"/>
              <a:cs typeface="+mn-cs"/>
            </a:rPr>
            <a:t>133,579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以上により、</a:t>
          </a:r>
          <a:r>
            <a:rPr kumimoji="1" lang="ja-JP" altLang="en-US" sz="1100">
              <a:solidFill>
                <a:schemeClr val="dk1"/>
              </a:solidFill>
              <a:effectLst/>
              <a:latin typeface="+mn-lt"/>
              <a:ea typeface="+mn-ea"/>
              <a:cs typeface="+mn-cs"/>
            </a:rPr>
            <a:t>分子は悪化しているものの、分母の改善により</a:t>
          </a:r>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ポイント改善し</a:t>
          </a:r>
          <a:r>
            <a:rPr kumimoji="1" lang="en-US" altLang="ja-JP" sz="1100">
              <a:solidFill>
                <a:schemeClr val="dk1"/>
              </a:solidFill>
              <a:effectLst/>
              <a:latin typeface="+mn-lt"/>
              <a:ea typeface="+mn-ea"/>
              <a:cs typeface="+mn-cs"/>
            </a:rPr>
            <a:t>88.3</a:t>
          </a:r>
          <a:r>
            <a:rPr kumimoji="1" lang="ja-JP" altLang="ja-JP" sz="1100">
              <a:solidFill>
                <a:schemeClr val="dk1"/>
              </a:solidFill>
              <a:effectLst/>
              <a:latin typeface="+mn-lt"/>
              <a:ea typeface="+mn-ea"/>
              <a:cs typeface="+mn-cs"/>
            </a:rPr>
            <a:t>％となりました。</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65</xdr:row>
      <xdr:rowOff>7874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54258"/>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147828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5212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114046</xdr:rowOff>
    </xdr:from>
    <xdr:to>
      <xdr:col>19</xdr:col>
      <xdr:colOff>184150</xdr:colOff>
      <xdr:row>65</xdr:row>
      <xdr:rowOff>44196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54373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5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114046</xdr:rowOff>
    </xdr:from>
    <xdr:to>
      <xdr:col>15</xdr:col>
      <xdr:colOff>82550</xdr:colOff>
      <xdr:row>65</xdr:row>
      <xdr:rowOff>147828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582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147828</xdr:rowOff>
    </xdr:from>
    <xdr:to>
      <xdr:col>15</xdr:col>
      <xdr:colOff>133350</xdr:colOff>
      <xdr:row>65</xdr:row>
      <xdr:rowOff>77978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88155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89916</xdr:rowOff>
    </xdr:from>
    <xdr:to>
      <xdr:col>11</xdr:col>
      <xdr:colOff>31750</xdr:colOff>
      <xdr:row>65</xdr:row>
      <xdr:rowOff>114046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341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118872</xdr:rowOff>
    </xdr:from>
    <xdr:to>
      <xdr:col>11</xdr:col>
      <xdr:colOff>82550</xdr:colOff>
      <xdr:row>65</xdr:row>
      <xdr:rowOff>49022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59199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118635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43451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97028</xdr:rowOff>
    </xdr:from>
    <xdr:to>
      <xdr:col>15</xdr:col>
      <xdr:colOff>133350</xdr:colOff>
      <xdr:row>66</xdr:row>
      <xdr:rowOff>27178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11955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類似団体と比較して、人件費・物件費等が低くなっているのは、ごみ処理業務、常備消防業務等を一部事務組合等に委託して行っていることが主な要因として挙げられます。</a:t>
          </a:r>
          <a:endParaRPr lang="ja-JP" altLang="ja-JP" sz="1000">
            <a:effectLst/>
          </a:endParaRPr>
        </a:p>
        <a:p>
          <a:r>
            <a:rPr kumimoji="1" lang="ja-JP" altLang="ja-JP" sz="1000">
              <a:solidFill>
                <a:schemeClr val="dk1"/>
              </a:solidFill>
              <a:effectLst/>
              <a:latin typeface="+mn-lt"/>
              <a:ea typeface="+mn-ea"/>
              <a:cs typeface="+mn-cs"/>
            </a:rPr>
            <a:t>　また、昨年度の決算額と比較すると、人件費については期末</a:t>
          </a:r>
          <a:r>
            <a:rPr kumimoji="1" lang="ja-JP" altLang="en-US" sz="1000">
              <a:solidFill>
                <a:schemeClr val="dk1"/>
              </a:solidFill>
              <a:effectLst/>
              <a:latin typeface="+mn-lt"/>
              <a:ea typeface="+mn-ea"/>
              <a:cs typeface="+mn-cs"/>
            </a:rPr>
            <a:t>勤勉</a:t>
          </a:r>
          <a:r>
            <a:rPr kumimoji="1" lang="ja-JP" altLang="ja-JP" sz="1000">
              <a:solidFill>
                <a:schemeClr val="dk1"/>
              </a:solidFill>
              <a:effectLst/>
              <a:latin typeface="+mn-lt"/>
              <a:ea typeface="+mn-ea"/>
              <a:cs typeface="+mn-cs"/>
            </a:rPr>
            <a:t>手当の支給率</a:t>
          </a:r>
          <a:r>
            <a:rPr kumimoji="1" lang="ja-JP" altLang="en-US" sz="1000">
              <a:solidFill>
                <a:schemeClr val="dk1"/>
              </a:solidFill>
              <a:effectLst/>
              <a:latin typeface="+mn-lt"/>
              <a:ea typeface="+mn-ea"/>
              <a:cs typeface="+mn-cs"/>
            </a:rPr>
            <a:t>が減少したものの、新型コロナウイルス感染症対策事業の実施に伴い雇用した臨時的な会計年度任用職員が多かったこと</a:t>
          </a:r>
          <a:r>
            <a:rPr kumimoji="1" lang="ja-JP" altLang="ja-JP" sz="1000">
              <a:solidFill>
                <a:schemeClr val="dk1"/>
              </a:solidFill>
              <a:effectLst/>
              <a:latin typeface="+mn-lt"/>
              <a:ea typeface="+mn-ea"/>
              <a:cs typeface="+mn-cs"/>
            </a:rPr>
            <a:t>等により全体として</a:t>
          </a:r>
          <a:r>
            <a:rPr kumimoji="1" lang="ja-JP" altLang="en-US" sz="1000">
              <a:solidFill>
                <a:schemeClr val="dk1"/>
              </a:solidFill>
              <a:effectLst/>
              <a:latin typeface="+mn-lt"/>
              <a:ea typeface="+mn-ea"/>
              <a:cs typeface="+mn-cs"/>
            </a:rPr>
            <a:t>はほぼ横ばいとなり</a:t>
          </a:r>
          <a:r>
            <a:rPr kumimoji="1" lang="ja-JP" altLang="ja-JP" sz="1000">
              <a:solidFill>
                <a:schemeClr val="dk1"/>
              </a:solidFill>
              <a:effectLst/>
              <a:latin typeface="+mn-lt"/>
              <a:ea typeface="+mn-ea"/>
              <a:cs typeface="+mn-cs"/>
            </a:rPr>
            <a:t>、物件費については</a:t>
          </a:r>
          <a:r>
            <a:rPr kumimoji="1" lang="ja-JP" altLang="en-US" sz="1000">
              <a:solidFill>
                <a:schemeClr val="dk1"/>
              </a:solidFill>
              <a:effectLst/>
              <a:latin typeface="+mn-lt"/>
              <a:ea typeface="+mn-ea"/>
              <a:cs typeface="+mn-cs"/>
            </a:rPr>
            <a:t>物価高騰の影響</a:t>
          </a:r>
          <a:r>
            <a:rPr kumimoji="1" lang="ja-JP" altLang="ja-JP" sz="1000">
              <a:solidFill>
                <a:schemeClr val="dk1"/>
              </a:solidFill>
              <a:effectLst/>
              <a:latin typeface="+mn-lt"/>
              <a:ea typeface="+mn-ea"/>
              <a:cs typeface="+mn-cs"/>
            </a:rPr>
            <a:t>により</a:t>
          </a:r>
          <a:r>
            <a:rPr kumimoji="1" lang="ja-JP" altLang="en-US" sz="1000">
              <a:solidFill>
                <a:schemeClr val="dk1"/>
              </a:solidFill>
              <a:effectLst/>
              <a:latin typeface="+mn-lt"/>
              <a:ea typeface="+mn-ea"/>
              <a:cs typeface="+mn-cs"/>
            </a:rPr>
            <a:t>維持管理経費等が</a:t>
          </a:r>
          <a:r>
            <a:rPr kumimoji="1" lang="ja-JP" altLang="ja-JP" sz="1000">
              <a:solidFill>
                <a:schemeClr val="dk1"/>
              </a:solidFill>
              <a:effectLst/>
              <a:latin typeface="+mn-lt"/>
              <a:ea typeface="+mn-ea"/>
              <a:cs typeface="+mn-cs"/>
            </a:rPr>
            <a:t>増加</a:t>
          </a:r>
          <a:r>
            <a:rPr kumimoji="1" lang="ja-JP" altLang="en-US" sz="1000">
              <a:solidFill>
                <a:schemeClr val="dk1"/>
              </a:solidFill>
              <a:effectLst/>
              <a:latin typeface="+mn-lt"/>
              <a:ea typeface="+mn-ea"/>
              <a:cs typeface="+mn-cs"/>
            </a:rPr>
            <a:t>した</a:t>
          </a:r>
          <a:r>
            <a:rPr kumimoji="1" lang="ja-JP" altLang="ja-JP" sz="1000">
              <a:solidFill>
                <a:schemeClr val="dk1"/>
              </a:solidFill>
              <a:effectLst/>
              <a:latin typeface="+mn-lt"/>
              <a:ea typeface="+mn-ea"/>
              <a:cs typeface="+mn-cs"/>
            </a:rPr>
            <a:t>ことから、</a:t>
          </a:r>
          <a:r>
            <a:rPr kumimoji="1" lang="ja-JP" altLang="ja-JP" sz="1000" b="0" i="0" baseline="0">
              <a:solidFill>
                <a:schemeClr val="dk1"/>
              </a:solidFill>
              <a:effectLst/>
              <a:latin typeface="+mn-lt"/>
              <a:ea typeface="+mn-ea"/>
              <a:cs typeface="+mn-cs"/>
            </a:rPr>
            <a:t>人口</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人当たり人件費・物件費等は</a:t>
          </a:r>
          <a:r>
            <a:rPr kumimoji="1" lang="en-US" altLang="ja-JP" sz="1000" b="0" i="0" baseline="0">
              <a:solidFill>
                <a:schemeClr val="dk1"/>
              </a:solidFill>
              <a:effectLst/>
              <a:latin typeface="+mn-lt"/>
              <a:ea typeface="+mn-ea"/>
              <a:cs typeface="+mn-cs"/>
            </a:rPr>
            <a:t>3,691</a:t>
          </a:r>
          <a:r>
            <a:rPr kumimoji="1" lang="ja-JP" altLang="ja-JP" sz="1000" b="0" i="0" baseline="0">
              <a:solidFill>
                <a:schemeClr val="dk1"/>
              </a:solidFill>
              <a:effectLst/>
              <a:latin typeface="+mn-lt"/>
              <a:ea typeface="+mn-ea"/>
              <a:cs typeface="+mn-cs"/>
            </a:rPr>
            <a:t>円増加しました。</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85643</xdr:rowOff>
    </xdr:from>
    <xdr:to>
      <xdr:col>23</xdr:col>
      <xdr:colOff>133350</xdr:colOff>
      <xdr:row>81</xdr:row>
      <xdr:rowOff>128054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73093"/>
          <a:ext cx="838200" cy="4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154862</xdr:rowOff>
    </xdr:from>
    <xdr:to>
      <xdr:col>19</xdr:col>
      <xdr:colOff>133350</xdr:colOff>
      <xdr:row>81</xdr:row>
      <xdr:rowOff>85643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70862"/>
          <a:ext cx="889000" cy="10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48400</xdr:rowOff>
    </xdr:from>
    <xdr:to>
      <xdr:col>19</xdr:col>
      <xdr:colOff>184150</xdr:colOff>
      <xdr:row>84</xdr:row>
      <xdr:rowOff>150000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5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134777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53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92032</xdr:rowOff>
    </xdr:from>
    <xdr:to>
      <xdr:col>15</xdr:col>
      <xdr:colOff>82550</xdr:colOff>
      <xdr:row>80</xdr:row>
      <xdr:rowOff>154862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08032"/>
          <a:ext cx="889000" cy="6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69371</xdr:rowOff>
    </xdr:from>
    <xdr:to>
      <xdr:col>15</xdr:col>
      <xdr:colOff>133350</xdr:colOff>
      <xdr:row>83</xdr:row>
      <xdr:rowOff>170971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155748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88826</xdr:rowOff>
    </xdr:from>
    <xdr:to>
      <xdr:col>11</xdr:col>
      <xdr:colOff>31750</xdr:colOff>
      <xdr:row>80</xdr:row>
      <xdr:rowOff>92032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04826"/>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20594</xdr:rowOff>
    </xdr:from>
    <xdr:to>
      <xdr:col>11</xdr:col>
      <xdr:colOff>82550</xdr:colOff>
      <xdr:row>83</xdr:row>
      <xdr:rowOff>122194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106971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13584</xdr:rowOff>
    </xdr:from>
    <xdr:to>
      <xdr:col>7</xdr:col>
      <xdr:colOff>31750</xdr:colOff>
      <xdr:row>83</xdr:row>
      <xdr:rowOff>115184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99961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3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77254</xdr:rowOff>
    </xdr:from>
    <xdr:to>
      <xdr:col>23</xdr:col>
      <xdr:colOff>184150</xdr:colOff>
      <xdr:row>82</xdr:row>
      <xdr:rowOff>7404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93781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0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34843</xdr:rowOff>
    </xdr:from>
    <xdr:to>
      <xdr:col>19</xdr:col>
      <xdr:colOff>184150</xdr:colOff>
      <xdr:row>81</xdr:row>
      <xdr:rowOff>136443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2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146620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91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104062</xdr:rowOff>
    </xdr:from>
    <xdr:to>
      <xdr:col>15</xdr:col>
      <xdr:colOff>133350</xdr:colOff>
      <xdr:row>81</xdr:row>
      <xdr:rowOff>34212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44389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41232</xdr:rowOff>
    </xdr:from>
    <xdr:to>
      <xdr:col>11</xdr:col>
      <xdr:colOff>82550</xdr:colOff>
      <xdr:row>80</xdr:row>
      <xdr:rowOff>142832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5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153009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2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38026</xdr:rowOff>
    </xdr:from>
    <xdr:to>
      <xdr:col>7</xdr:col>
      <xdr:colOff>31750</xdr:colOff>
      <xdr:row>80</xdr:row>
      <xdr:rowOff>139626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149803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2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東京都の基準に準拠し、期末・勤勉手当の役職加算割合を見直すなどといった効果により類似団体平均と比較して</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ポイント下回りました。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国及び東京都の基準に準拠し、他の地方公共団体との均衡を考慮しつつ、職員の職務や責任、業績に応じた給与体系を構築するとともに、特殊勤務手当等各種手当の内容及び水準について、市民の理解が得られるよう、社会情勢の変化に応じて継続的に見直しを行っていき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86</xdr:row>
      <xdr:rowOff>67129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5705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67129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11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16329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118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人当たり職員数については、類似団体平均</a:t>
          </a:r>
          <a:r>
            <a:rPr kumimoji="1" lang="en-US" altLang="ja-JP" sz="1100" b="0" i="0" baseline="0">
              <a:solidFill>
                <a:schemeClr val="dk1"/>
              </a:solidFill>
              <a:effectLst/>
              <a:latin typeface="+mn-lt"/>
              <a:ea typeface="+mn-ea"/>
              <a:cs typeface="+mn-cs"/>
            </a:rPr>
            <a:t>6.51</a:t>
          </a:r>
          <a:r>
            <a:rPr kumimoji="1" lang="ja-JP" altLang="ja-JP" sz="1100" b="0" i="0" baseline="0">
              <a:solidFill>
                <a:schemeClr val="dk1"/>
              </a:solidFill>
              <a:effectLst/>
              <a:latin typeface="+mn-lt"/>
              <a:ea typeface="+mn-ea"/>
              <a:cs typeface="+mn-cs"/>
            </a:rPr>
            <a:t>人を大きく下回る</a:t>
          </a:r>
          <a:r>
            <a:rPr kumimoji="1" lang="en-US" altLang="ja-JP" sz="1100" b="0" i="0" baseline="0">
              <a:solidFill>
                <a:schemeClr val="dk1"/>
              </a:solidFill>
              <a:effectLst/>
              <a:latin typeface="+mn-lt"/>
              <a:ea typeface="+mn-ea"/>
              <a:cs typeface="+mn-cs"/>
            </a:rPr>
            <a:t>4.90</a:t>
          </a:r>
          <a:r>
            <a:rPr kumimoji="1" lang="ja-JP" altLang="ja-JP" sz="1100" b="0" i="0" baseline="0">
              <a:solidFill>
                <a:schemeClr val="dk1"/>
              </a:solidFill>
              <a:effectLst/>
              <a:latin typeface="+mn-lt"/>
              <a:ea typeface="+mn-ea"/>
              <a:cs typeface="+mn-cs"/>
            </a:rPr>
            <a:t>人となっています。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公民の適切な役割分担</a:t>
          </a:r>
          <a:r>
            <a:rPr kumimoji="1" lang="ja-JP" altLang="en-US" sz="1100" b="0" i="0" baseline="0">
              <a:solidFill>
                <a:schemeClr val="dk1"/>
              </a:solidFill>
              <a:effectLst/>
              <a:latin typeface="+mn-lt"/>
              <a:ea typeface="+mn-ea"/>
              <a:cs typeface="+mn-cs"/>
            </a:rPr>
            <a:t>を踏まえた指定管理者制度の継続や、行政評価を踏まえた</a:t>
          </a:r>
          <a:r>
            <a:rPr kumimoji="1" lang="ja-JP" altLang="ja-JP" sz="1100" b="0" i="0" baseline="0">
              <a:solidFill>
                <a:schemeClr val="dk1"/>
              </a:solidFill>
              <a:effectLst/>
              <a:latin typeface="+mn-lt"/>
              <a:ea typeface="+mn-ea"/>
              <a:cs typeface="+mn-cs"/>
            </a:rPr>
            <a:t>事務事業の統廃合、</a:t>
          </a:r>
          <a:r>
            <a:rPr kumimoji="1" lang="en-US" altLang="ja-JP" sz="1100" b="0" i="0" baseline="0">
              <a:solidFill>
                <a:schemeClr val="dk1"/>
              </a:solidFill>
              <a:effectLst/>
              <a:latin typeface="+mn-lt"/>
              <a:ea typeface="+mn-ea"/>
              <a:cs typeface="+mn-cs"/>
            </a:rPr>
            <a:t>DX</a:t>
          </a:r>
          <a:r>
            <a:rPr kumimoji="1" lang="ja-JP" altLang="en-US" sz="1100" b="0" i="0" baseline="0">
              <a:solidFill>
                <a:schemeClr val="dk1"/>
              </a:solidFill>
              <a:effectLst/>
              <a:latin typeface="+mn-lt"/>
              <a:ea typeface="+mn-ea"/>
              <a:cs typeface="+mn-cs"/>
            </a:rPr>
            <a:t>を活用した業務の効率化</a:t>
          </a:r>
          <a:r>
            <a:rPr kumimoji="1" lang="ja-JP" altLang="ja-JP" sz="1100" b="0" i="0" baseline="0">
              <a:solidFill>
                <a:schemeClr val="dk1"/>
              </a:solidFill>
              <a:effectLst/>
              <a:latin typeface="+mn-lt"/>
              <a:ea typeface="+mn-ea"/>
              <a:cs typeface="+mn-cs"/>
            </a:rPr>
            <a:t>を推進していき、職員が直接関与すべき分野を順次縮小すること</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、過度な職員数の補充はせず、適正な定員管理の実現に努めます。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54081</xdr:rowOff>
    </xdr:from>
    <xdr:to>
      <xdr:col>81</xdr:col>
      <xdr:colOff>44450</xdr:colOff>
      <xdr:row>59</xdr:row>
      <xdr:rowOff>56092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6963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54081</xdr:rowOff>
    </xdr:from>
    <xdr:to>
      <xdr:col>77</xdr:col>
      <xdr:colOff>44450</xdr:colOff>
      <xdr:row>59</xdr:row>
      <xdr:rowOff>54081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69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50059</xdr:rowOff>
    </xdr:from>
    <xdr:to>
      <xdr:col>72</xdr:col>
      <xdr:colOff>203200</xdr:colOff>
      <xdr:row>59</xdr:row>
      <xdr:rowOff>54081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656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44027</xdr:rowOff>
    </xdr:from>
    <xdr:to>
      <xdr:col>68</xdr:col>
      <xdr:colOff>152400</xdr:colOff>
      <xdr:row>59</xdr:row>
      <xdr:rowOff>50059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5957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81508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5292</xdr:rowOff>
    </xdr:from>
    <xdr:to>
      <xdr:col>81</xdr:col>
      <xdr:colOff>95250</xdr:colOff>
      <xdr:row>59</xdr:row>
      <xdr:rowOff>106892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21819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6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3281</xdr:rowOff>
    </xdr:from>
    <xdr:to>
      <xdr:col>77</xdr:col>
      <xdr:colOff>95250</xdr:colOff>
      <xdr:row>59</xdr:row>
      <xdr:rowOff>104881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115058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8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3281</xdr:rowOff>
    </xdr:from>
    <xdr:to>
      <xdr:col>73</xdr:col>
      <xdr:colOff>44450</xdr:colOff>
      <xdr:row>59</xdr:row>
      <xdr:rowOff>104881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115058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8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170709</xdr:rowOff>
    </xdr:from>
    <xdr:to>
      <xdr:col>68</xdr:col>
      <xdr:colOff>203200</xdr:colOff>
      <xdr:row>59</xdr:row>
      <xdr:rowOff>100859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111036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8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164677</xdr:rowOff>
    </xdr:from>
    <xdr:to>
      <xdr:col>64</xdr:col>
      <xdr:colOff>152400</xdr:colOff>
      <xdr:row>59</xdr:row>
      <xdr:rowOff>94827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105004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実質公債費比率においては、類似団体平均の</a:t>
          </a:r>
          <a:r>
            <a:rPr kumimoji="1" lang="en-US" altLang="ja-JP" sz="1100" b="0" i="0" baseline="0">
              <a:solidFill>
                <a:schemeClr val="dk1"/>
              </a:solidFill>
              <a:effectLst/>
              <a:latin typeface="+mn-lt"/>
              <a:ea typeface="+mn-ea"/>
              <a:cs typeface="+mn-cs"/>
            </a:rPr>
            <a:t>5.7</a:t>
          </a:r>
          <a:r>
            <a:rPr kumimoji="1" lang="ja-JP" altLang="ja-JP" sz="1100" b="0" i="0" baseline="0">
              <a:solidFill>
                <a:schemeClr val="dk1"/>
              </a:solidFill>
              <a:effectLst/>
              <a:latin typeface="+mn-lt"/>
              <a:ea typeface="+mn-ea"/>
              <a:cs typeface="+mn-cs"/>
            </a:rPr>
            <a:t>％を大きく下回る</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％となっているものの、前年度と比べ</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ポイント悪化しています。</a:t>
          </a:r>
          <a:r>
            <a:rPr kumimoji="1" lang="ja-JP" altLang="en-US" sz="1100" b="0" i="0" baseline="0">
              <a:solidFill>
                <a:schemeClr val="dk1"/>
              </a:solidFill>
              <a:effectLst/>
              <a:latin typeface="+mn-lt"/>
              <a:ea typeface="+mn-ea"/>
              <a:cs typeface="+mn-cs"/>
            </a:rPr>
            <a:t>これは、主に臨時財政対策債に係る元利償還額の増加が主な要因です。</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令和３年度は、普通交付税の追加交付があったことから</a:t>
          </a:r>
          <a:r>
            <a:rPr kumimoji="1" lang="ja-JP" altLang="ja-JP" sz="1100" b="0" i="0" baseline="0">
              <a:solidFill>
                <a:schemeClr val="dk1"/>
              </a:solidFill>
              <a:effectLst/>
              <a:latin typeface="+mn-lt"/>
              <a:ea typeface="+mn-ea"/>
              <a:cs typeface="+mn-cs"/>
            </a:rPr>
            <a:t>臨時財政対策債</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発行</a:t>
          </a:r>
          <a:r>
            <a:rPr kumimoji="1" lang="ja-JP" altLang="en-US" sz="1100" b="0" i="0" baseline="0">
              <a:solidFill>
                <a:schemeClr val="dk1"/>
              </a:solidFill>
              <a:effectLst/>
              <a:latin typeface="+mn-lt"/>
              <a:ea typeface="+mn-ea"/>
              <a:cs typeface="+mn-cs"/>
            </a:rPr>
            <a:t>額を一部減少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ました。地方債残高は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地方債の発行額が令和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年度の元利償還額を下回ったため、微減となっています。今後も地方債の発行抑制に努め、比率の改善を目指します。</a:t>
          </a:r>
          <a:endParaRPr lang="ja-JP" altLang="ja-JP" sz="1400">
            <a:solidFill>
              <a:srgbClr val="FF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91863</xdr:rowOff>
    </xdr:from>
    <xdr:to>
      <xdr:col>81</xdr:col>
      <xdr:colOff>44450</xdr:colOff>
      <xdr:row>38</xdr:row>
      <xdr:rowOff>132080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6069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91863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5828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51646</xdr:rowOff>
    </xdr:from>
    <xdr:to>
      <xdr:col>72</xdr:col>
      <xdr:colOff>203200</xdr:colOff>
      <xdr:row>38</xdr:row>
      <xdr:rowOff>67733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5667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51646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5587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41063</xdr:rowOff>
    </xdr:from>
    <xdr:to>
      <xdr:col>77</xdr:col>
      <xdr:colOff>95250</xdr:colOff>
      <xdr:row>38</xdr:row>
      <xdr:rowOff>142663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152840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112624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164254</xdr:rowOff>
    </xdr:from>
    <xdr:to>
      <xdr:col>64</xdr:col>
      <xdr:colOff>152400</xdr:colOff>
      <xdr:row>38</xdr:row>
      <xdr:rowOff>94404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104580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将来負担比率は「－</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」であり、類似団体平均の</a:t>
          </a:r>
          <a:r>
            <a:rPr kumimoji="1" lang="en-US" altLang="ja-JP" sz="1100" b="0" i="0" baseline="0">
              <a:solidFill>
                <a:schemeClr val="dk1"/>
              </a:solidFill>
              <a:effectLst/>
              <a:latin typeface="+mn-lt"/>
              <a:ea typeface="+mn-ea"/>
              <a:cs typeface="+mn-cs"/>
            </a:rPr>
            <a:t>11.2</a:t>
          </a:r>
          <a:r>
            <a:rPr kumimoji="1" lang="ja-JP" altLang="ja-JP" sz="1100" b="0" i="0" baseline="0">
              <a:solidFill>
                <a:schemeClr val="dk1"/>
              </a:solidFill>
              <a:effectLst/>
              <a:latin typeface="+mn-lt"/>
              <a:ea typeface="+mn-ea"/>
              <a:cs typeface="+mn-cs"/>
            </a:rPr>
            <a:t>％を大きく下回っており、昨年度の数値「▲</a:t>
          </a:r>
          <a:r>
            <a:rPr kumimoji="1" lang="en-US" altLang="ja-JP" sz="1100" b="0" i="0" baseline="0">
              <a:solidFill>
                <a:schemeClr val="dk1"/>
              </a:solidFill>
              <a:effectLst/>
              <a:latin typeface="+mn-lt"/>
              <a:ea typeface="+mn-ea"/>
              <a:cs typeface="+mn-cs"/>
            </a:rPr>
            <a:t>10.5</a:t>
          </a:r>
          <a:r>
            <a:rPr kumimoji="1" lang="ja-JP" altLang="ja-JP" sz="1100" b="0" i="0" baseline="0">
              <a:solidFill>
                <a:schemeClr val="dk1"/>
              </a:solidFill>
              <a:effectLst/>
              <a:latin typeface="+mn-lt"/>
              <a:ea typeface="+mn-ea"/>
              <a:cs typeface="+mn-cs"/>
            </a:rPr>
            <a:t>％」に対して、今年度は「▲</a:t>
          </a:r>
          <a:r>
            <a:rPr kumimoji="1" lang="en-US" altLang="ja-JP" sz="1100" b="0" i="0" baseline="0">
              <a:solidFill>
                <a:schemeClr val="dk1"/>
              </a:solidFill>
              <a:effectLst/>
              <a:latin typeface="+mn-lt"/>
              <a:ea typeface="+mn-ea"/>
              <a:cs typeface="+mn-cs"/>
            </a:rPr>
            <a:t>15.1</a:t>
          </a:r>
          <a:r>
            <a:rPr kumimoji="1" lang="ja-JP" altLang="ja-JP" sz="1100" b="0" i="0" baseline="0">
              <a:solidFill>
                <a:schemeClr val="dk1"/>
              </a:solidFill>
              <a:effectLst/>
              <a:latin typeface="+mn-lt"/>
              <a:ea typeface="+mn-ea"/>
              <a:cs typeface="+mn-cs"/>
            </a:rPr>
            <a:t>％」で</a:t>
          </a:r>
          <a:r>
            <a:rPr kumimoji="1" lang="en-US" altLang="ja-JP" sz="1100" b="0" i="0" baseline="0">
              <a:solidFill>
                <a:schemeClr val="dk1"/>
              </a:solidFill>
              <a:effectLst/>
              <a:latin typeface="+mn-lt"/>
              <a:ea typeface="+mn-ea"/>
              <a:cs typeface="+mn-cs"/>
            </a:rPr>
            <a:t>4.6</a:t>
          </a:r>
          <a:r>
            <a:rPr kumimoji="1" lang="ja-JP" altLang="ja-JP" sz="1100" b="0" i="0" baseline="0">
              <a:solidFill>
                <a:schemeClr val="dk1"/>
              </a:solidFill>
              <a:effectLst/>
              <a:latin typeface="+mn-lt"/>
              <a:ea typeface="+mn-ea"/>
              <a:cs typeface="+mn-cs"/>
            </a:rPr>
            <a:t>ポイント改善しました。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」を維持できるよう財政調整基金等の基金残高の維持に努めるとともに、臨時財政対策債等の地方債に依存しないように市税等の自主財源の確保に努めます。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71,872
70,086
15.32
33,521,811
32,205,435
1,299,819
15,049,194
14,709,740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人件費に係る経常収支比率は類似団体平均を</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ポイント下回る</a:t>
          </a:r>
          <a:r>
            <a:rPr kumimoji="1" lang="en-US" altLang="ja-JP" sz="1100" b="0" i="0" baseline="0">
              <a:solidFill>
                <a:schemeClr val="dk1"/>
              </a:solidFill>
              <a:effectLst/>
              <a:latin typeface="+mn-lt"/>
              <a:ea typeface="+mn-ea"/>
              <a:cs typeface="+mn-cs"/>
            </a:rPr>
            <a:t>20.6</a:t>
          </a:r>
          <a:r>
            <a:rPr kumimoji="1" lang="ja-JP" altLang="ja-JP" sz="1100" b="0" i="0" baseline="0">
              <a:solidFill>
                <a:schemeClr val="dk1"/>
              </a:solidFill>
              <a:effectLst/>
              <a:latin typeface="+mn-lt"/>
              <a:ea typeface="+mn-ea"/>
              <a:cs typeface="+mn-cs"/>
            </a:rPr>
            <a:t>％となっています。期末手当支給率の減や既存事業の中止・休止の影響による</a:t>
          </a:r>
          <a:r>
            <a:rPr kumimoji="1" lang="ja-JP" altLang="ja-JP" sz="1100">
              <a:solidFill>
                <a:schemeClr val="dk1"/>
              </a:solidFill>
              <a:effectLst/>
              <a:latin typeface="+mn-lt"/>
              <a:ea typeface="+mn-ea"/>
              <a:cs typeface="+mn-cs"/>
            </a:rPr>
            <a:t>時間外勤務手当</a:t>
          </a:r>
          <a:r>
            <a:rPr kumimoji="1" lang="ja-JP" altLang="ja-JP" sz="1100" b="0" i="0" baseline="0">
              <a:solidFill>
                <a:schemeClr val="dk1"/>
              </a:solidFill>
              <a:effectLst/>
              <a:latin typeface="+mn-lt"/>
              <a:ea typeface="+mn-ea"/>
              <a:cs typeface="+mn-cs"/>
            </a:rPr>
            <a:t>の減等要因により、経常経費充当一般財源等が減となり昨年度から</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ポイント改善しました。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今後においても職員の定員適正化を図るとともに、時間外勤務の削減や指定管理者制度などの民間活力の導入等を推進し、更なる人件費の削減に努めます。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82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8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物件費に係る経常収支比率は類似団体平均を</a:t>
          </a:r>
          <a:r>
            <a:rPr kumimoji="1" lang="en-US" altLang="ja-JP" sz="1050" b="0" i="0" baseline="0">
              <a:solidFill>
                <a:schemeClr val="dk1"/>
              </a:solidFill>
              <a:effectLst/>
              <a:latin typeface="+mn-lt"/>
              <a:ea typeface="+mn-ea"/>
              <a:cs typeface="+mn-cs"/>
            </a:rPr>
            <a:t>1.7</a:t>
          </a:r>
          <a:r>
            <a:rPr kumimoji="1" lang="ja-JP" altLang="ja-JP" sz="1050" b="0" i="0" baseline="0">
              <a:solidFill>
                <a:schemeClr val="dk1"/>
              </a:solidFill>
              <a:effectLst/>
              <a:latin typeface="+mn-lt"/>
              <a:ea typeface="+mn-ea"/>
              <a:cs typeface="+mn-cs"/>
            </a:rPr>
            <a:t>ポイント上回る</a:t>
          </a:r>
          <a:r>
            <a:rPr kumimoji="1" lang="en-US" altLang="ja-JP" sz="1050" b="0" i="0" baseline="0">
              <a:solidFill>
                <a:schemeClr val="dk1"/>
              </a:solidFill>
              <a:effectLst/>
              <a:latin typeface="+mn-lt"/>
              <a:ea typeface="+mn-ea"/>
              <a:cs typeface="+mn-cs"/>
            </a:rPr>
            <a:t>16.9</a:t>
          </a:r>
          <a:r>
            <a:rPr kumimoji="1" lang="ja-JP" altLang="ja-JP" sz="1050" b="0" i="0" baseline="0">
              <a:solidFill>
                <a:schemeClr val="dk1"/>
              </a:solidFill>
              <a:effectLst/>
              <a:latin typeface="+mn-lt"/>
              <a:ea typeface="+mn-ea"/>
              <a:cs typeface="+mn-cs"/>
            </a:rPr>
            <a:t>％となっているものの、前年度と比較して</a:t>
          </a:r>
          <a:r>
            <a:rPr kumimoji="1" lang="en-US" altLang="ja-JP" sz="1050" b="0" i="0" baseline="0">
              <a:solidFill>
                <a:schemeClr val="dk1"/>
              </a:solidFill>
              <a:effectLst/>
              <a:latin typeface="+mn-lt"/>
              <a:ea typeface="+mn-ea"/>
              <a:cs typeface="+mn-cs"/>
            </a:rPr>
            <a:t>0.8</a:t>
          </a:r>
          <a:r>
            <a:rPr kumimoji="1" lang="ja-JP" altLang="ja-JP" sz="1050" b="0" i="0" baseline="0">
              <a:solidFill>
                <a:schemeClr val="dk1"/>
              </a:solidFill>
              <a:effectLst/>
              <a:latin typeface="+mn-lt"/>
              <a:ea typeface="+mn-ea"/>
              <a:cs typeface="+mn-cs"/>
            </a:rPr>
            <a:t>ポイント改善しております。　　</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主な原因としては、新型コロナウイルス感染症の影響により既存事業を中止・休止としたことから経常的な業務委託費などが前年度と比較して減少したことが主な要因であると考えられます。</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ja-JP" altLang="en-US" sz="1050" b="0" i="0" baseline="0">
              <a:solidFill>
                <a:schemeClr val="dk1"/>
              </a:solidFill>
              <a:effectLst/>
              <a:latin typeface="+mn-lt"/>
              <a:ea typeface="+mn-ea"/>
              <a:cs typeface="+mn-cs"/>
            </a:rPr>
            <a:t>今後は物価高騰の影響により原材料や光熱水費など</a:t>
          </a:r>
          <a:r>
            <a:rPr kumimoji="1" lang="ja-JP" altLang="ja-JP" sz="1050" b="0" i="0" baseline="0">
              <a:solidFill>
                <a:schemeClr val="dk1"/>
              </a:solidFill>
              <a:effectLst/>
              <a:latin typeface="+mn-lt"/>
              <a:ea typeface="+mn-ea"/>
              <a:cs typeface="+mn-cs"/>
            </a:rPr>
            <a:t>物件費の増加が見込まれますが、事務事業の見直しを図り、経費の削減に努めます。</a:t>
          </a:r>
          <a:endParaRPr lang="ja-JP" altLang="ja-JP" sz="105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18</xdr:row>
      <xdr:rowOff>29029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280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61686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15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18143</xdr:rowOff>
    </xdr:from>
    <xdr:to>
      <xdr:col>73</xdr:col>
      <xdr:colOff>180975</xdr:colOff>
      <xdr:row>18</xdr:row>
      <xdr:rowOff>61686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04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5443</xdr:rowOff>
    </xdr:from>
    <xdr:to>
      <xdr:col>74</xdr:col>
      <xdr:colOff>31750</xdr:colOff>
      <xdr:row>16</xdr:row>
      <xdr:rowOff>107043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117220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29029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04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144236</xdr:rowOff>
    </xdr:from>
    <xdr:to>
      <xdr:col>69</xdr:col>
      <xdr:colOff>142875</xdr:colOff>
      <xdr:row>16</xdr:row>
      <xdr:rowOff>74386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扶助費に係る経常収支比率は類似団体平均中最下位の</a:t>
          </a:r>
          <a:r>
            <a:rPr kumimoji="1" lang="en-US" altLang="ja-JP" sz="900" b="0" i="0" baseline="0">
              <a:solidFill>
                <a:schemeClr val="dk1"/>
              </a:solidFill>
              <a:effectLst/>
              <a:latin typeface="+mn-lt"/>
              <a:ea typeface="+mn-ea"/>
              <a:cs typeface="+mn-cs"/>
            </a:rPr>
            <a:t>20.7</a:t>
          </a:r>
          <a:r>
            <a:rPr kumimoji="1" lang="ja-JP" altLang="ja-JP" sz="900" b="0" i="0" baseline="0">
              <a:solidFill>
                <a:schemeClr val="dk1"/>
              </a:solidFill>
              <a:effectLst/>
              <a:latin typeface="+mn-lt"/>
              <a:ea typeface="+mn-ea"/>
              <a:cs typeface="+mn-cs"/>
            </a:rPr>
            <a:t>％となっており、昨年度と比較して</a:t>
          </a:r>
          <a:r>
            <a:rPr kumimoji="1" lang="en-US" altLang="ja-JP" sz="900" b="0" i="0" baseline="0">
              <a:solidFill>
                <a:schemeClr val="dk1"/>
              </a:solidFill>
              <a:effectLst/>
              <a:latin typeface="+mn-lt"/>
              <a:ea typeface="+mn-ea"/>
              <a:cs typeface="+mn-cs"/>
            </a:rPr>
            <a:t>0.7</a:t>
          </a:r>
          <a:r>
            <a:rPr kumimoji="1" lang="ja-JP" altLang="ja-JP" sz="900" b="0" i="0" baseline="0">
              <a:solidFill>
                <a:schemeClr val="dk1"/>
              </a:solidFill>
              <a:effectLst/>
              <a:latin typeface="+mn-lt"/>
              <a:ea typeface="+mn-ea"/>
              <a:cs typeface="+mn-cs"/>
            </a:rPr>
            <a:t>ポイント改善してはいるものの、依然として類似団体平均の約</a:t>
          </a:r>
          <a:r>
            <a:rPr kumimoji="1" lang="en-US" altLang="ja-JP" sz="900" b="0" i="0" baseline="0">
              <a:solidFill>
                <a:schemeClr val="dk1"/>
              </a:solidFill>
              <a:effectLst/>
              <a:latin typeface="+mn-lt"/>
              <a:ea typeface="+mn-ea"/>
              <a:cs typeface="+mn-cs"/>
            </a:rPr>
            <a:t>2</a:t>
          </a:r>
          <a:r>
            <a:rPr kumimoji="1" lang="ja-JP" altLang="ja-JP" sz="900" b="0" i="0" baseline="0">
              <a:solidFill>
                <a:schemeClr val="dk1"/>
              </a:solidFill>
              <a:effectLst/>
              <a:latin typeface="+mn-lt"/>
              <a:ea typeface="+mn-ea"/>
              <a:cs typeface="+mn-cs"/>
            </a:rPr>
            <a:t>倍程度の水準で推移しています。令和</a:t>
          </a:r>
          <a:r>
            <a:rPr kumimoji="1" lang="en-US" altLang="ja-JP" sz="900" b="0" i="0" baseline="0">
              <a:solidFill>
                <a:schemeClr val="dk1"/>
              </a:solidFill>
              <a:effectLst/>
              <a:latin typeface="+mn-lt"/>
              <a:ea typeface="+mn-ea"/>
              <a:cs typeface="+mn-cs"/>
            </a:rPr>
            <a:t>5</a:t>
          </a:r>
          <a:r>
            <a:rPr kumimoji="1" lang="ja-JP" altLang="ja-JP" sz="900" b="0" i="0" baseline="0">
              <a:solidFill>
                <a:schemeClr val="dk1"/>
              </a:solidFill>
              <a:effectLst/>
              <a:latin typeface="+mn-lt"/>
              <a:ea typeface="+mn-ea"/>
              <a:cs typeface="+mn-cs"/>
            </a:rPr>
            <a:t>年</a:t>
          </a:r>
          <a:r>
            <a:rPr kumimoji="1" lang="en-US" altLang="ja-JP" sz="900" b="0" i="0" baseline="0">
              <a:solidFill>
                <a:schemeClr val="dk1"/>
              </a:solidFill>
              <a:effectLst/>
              <a:latin typeface="+mn-lt"/>
              <a:ea typeface="+mn-ea"/>
              <a:cs typeface="+mn-cs"/>
            </a:rPr>
            <a:t>1</a:t>
          </a:r>
          <a:r>
            <a:rPr kumimoji="1" lang="ja-JP" altLang="ja-JP" sz="900" b="0" i="0" baseline="0">
              <a:solidFill>
                <a:schemeClr val="dk1"/>
              </a:solidFill>
              <a:effectLst/>
              <a:latin typeface="+mn-lt"/>
              <a:ea typeface="+mn-ea"/>
              <a:cs typeface="+mn-cs"/>
            </a:rPr>
            <a:t>月</a:t>
          </a:r>
          <a:r>
            <a:rPr kumimoji="1" lang="en-US" altLang="ja-JP" sz="900" b="0" i="0" baseline="0">
              <a:solidFill>
                <a:schemeClr val="dk1"/>
              </a:solidFill>
              <a:effectLst/>
              <a:latin typeface="+mn-lt"/>
              <a:ea typeface="+mn-ea"/>
              <a:cs typeface="+mn-cs"/>
            </a:rPr>
            <a:t>1</a:t>
          </a:r>
          <a:r>
            <a:rPr kumimoji="1" lang="ja-JP" altLang="ja-JP" sz="900" b="0" i="0" baseline="0">
              <a:solidFill>
                <a:schemeClr val="dk1"/>
              </a:solidFill>
              <a:effectLst/>
              <a:latin typeface="+mn-lt"/>
              <a:ea typeface="+mn-ea"/>
              <a:cs typeface="+mn-cs"/>
            </a:rPr>
            <a:t>日現在の高齢者人口は</a:t>
          </a:r>
          <a:r>
            <a:rPr kumimoji="1" lang="en-US" altLang="ja-JP" sz="900" b="0" i="0" baseline="0">
              <a:solidFill>
                <a:schemeClr val="dk1"/>
              </a:solidFill>
              <a:effectLst/>
              <a:latin typeface="+mn-lt"/>
              <a:ea typeface="+mn-ea"/>
              <a:cs typeface="+mn-cs"/>
            </a:rPr>
            <a:t>19,151</a:t>
          </a:r>
          <a:r>
            <a:rPr kumimoji="1" lang="ja-JP" altLang="ja-JP" sz="900" b="0" i="0" baseline="0">
              <a:solidFill>
                <a:schemeClr val="dk1"/>
              </a:solidFill>
              <a:effectLst/>
              <a:latin typeface="+mn-lt"/>
              <a:ea typeface="+mn-ea"/>
              <a:cs typeface="+mn-cs"/>
            </a:rPr>
            <a:t>人で市内人口の</a:t>
          </a:r>
          <a:r>
            <a:rPr kumimoji="1" lang="en-US" altLang="ja-JP" sz="900" b="0" i="0" baseline="0">
              <a:solidFill>
                <a:schemeClr val="dk1"/>
              </a:solidFill>
              <a:effectLst/>
              <a:latin typeface="+mn-lt"/>
              <a:ea typeface="+mn-ea"/>
              <a:cs typeface="+mn-cs"/>
            </a:rPr>
            <a:t>26.9</a:t>
          </a:r>
          <a:r>
            <a:rPr kumimoji="1" lang="ja-JP" altLang="ja-JP" sz="900" b="0" i="0" baseline="0">
              <a:solidFill>
                <a:schemeClr val="dk1"/>
              </a:solidFill>
              <a:effectLst/>
              <a:latin typeface="+mn-lt"/>
              <a:ea typeface="+mn-ea"/>
              <a:cs typeface="+mn-cs"/>
            </a:rPr>
            <a:t>％を占めており年々増加傾向にあることから、</a:t>
          </a:r>
          <a:r>
            <a:rPr lang="ja-JP" altLang="ja-JP" sz="900" b="0" i="0" baseline="0">
              <a:solidFill>
                <a:schemeClr val="dk1"/>
              </a:solidFill>
              <a:effectLst/>
              <a:latin typeface="+mn-lt"/>
              <a:ea typeface="+mn-ea"/>
              <a:cs typeface="+mn-cs"/>
            </a:rPr>
            <a:t>介護給付費・訓練等給付費が増加している一つの要因になっていると考えられます。</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今後においては、被扶助者に向けた支援を継続して図っていき、扶助費の増加を抑制するよう努めます。</a:t>
          </a:r>
          <a:endParaRPr lang="ja-JP" altLang="ja-JP" sz="9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59</xdr:row>
      <xdr:rowOff>161290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8718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133367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161290</xdr:rowOff>
    </xdr:from>
    <xdr:to>
      <xdr:col>24</xdr:col>
      <xdr:colOff>114300</xdr:colOff>
      <xdr:row>59</xdr:row>
      <xdr:rowOff>161290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161290</xdr:rowOff>
    </xdr:from>
    <xdr:to>
      <xdr:col>24</xdr:col>
      <xdr:colOff>25400</xdr:colOff>
      <xdr:row>60</xdr:row>
      <xdr:rowOff>43180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76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142257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125730</xdr:rowOff>
    </xdr:from>
    <xdr:to>
      <xdr:col>24</xdr:col>
      <xdr:colOff>76200</xdr:colOff>
      <xdr:row>56</xdr:row>
      <xdr:rowOff>55880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43180</xdr:rowOff>
    </xdr:from>
    <xdr:to>
      <xdr:col>19</xdr:col>
      <xdr:colOff>187325</xdr:colOff>
      <xdr:row>60</xdr:row>
      <xdr:rowOff>142240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330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167640</xdr:rowOff>
    </xdr:from>
    <xdr:to>
      <xdr:col>20</xdr:col>
      <xdr:colOff>38100</xdr:colOff>
      <xdr:row>55</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142240</xdr:rowOff>
    </xdr:from>
    <xdr:to>
      <xdr:col>15</xdr:col>
      <xdr:colOff>98425</xdr:colOff>
      <xdr:row>60</xdr:row>
      <xdr:rowOff>157480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42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64770</xdr:rowOff>
    </xdr:from>
    <xdr:to>
      <xdr:col>15</xdr:col>
      <xdr:colOff>149225</xdr:colOff>
      <xdr:row>55</xdr:row>
      <xdr:rowOff>166370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5097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142240</xdr:rowOff>
    </xdr:from>
    <xdr:to>
      <xdr:col>11</xdr:col>
      <xdr:colOff>9525</xdr:colOff>
      <xdr:row>60</xdr:row>
      <xdr:rowOff>157480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42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26670</xdr:rowOff>
    </xdr:from>
    <xdr:to>
      <xdr:col>11</xdr:col>
      <xdr:colOff>60325</xdr:colOff>
      <xdr:row>55</xdr:row>
      <xdr:rowOff>128270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138447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110490</xdr:rowOff>
    </xdr:from>
    <xdr:to>
      <xdr:col>24</xdr:col>
      <xdr:colOff>76200</xdr:colOff>
      <xdr:row>60</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19067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163830</xdr:rowOff>
    </xdr:from>
    <xdr:to>
      <xdr:col>20</xdr:col>
      <xdr:colOff>38100</xdr:colOff>
      <xdr:row>60</xdr:row>
      <xdr:rowOff>93980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78757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91440</xdr:rowOff>
    </xdr:from>
    <xdr:to>
      <xdr:col>15</xdr:col>
      <xdr:colOff>149225</xdr:colOff>
      <xdr:row>61</xdr:row>
      <xdr:rowOff>21590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6367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106680</xdr:rowOff>
    </xdr:from>
    <xdr:to>
      <xdr:col>11</xdr:col>
      <xdr:colOff>60325</xdr:colOff>
      <xdr:row>61</xdr:row>
      <xdr:rowOff>36830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21607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91440</xdr:rowOff>
    </xdr:from>
    <xdr:to>
      <xdr:col>6</xdr:col>
      <xdr:colOff>171450</xdr:colOff>
      <xdr:row>61</xdr:row>
      <xdr:rowOff>21590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6367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その他に係る経常収支比率は類似団体平均を</a:t>
          </a:r>
          <a:r>
            <a:rPr kumimoji="1" lang="en-US" altLang="ja-JP" sz="900" b="0" i="0" baseline="0">
              <a:solidFill>
                <a:schemeClr val="dk1"/>
              </a:solidFill>
              <a:effectLst/>
              <a:latin typeface="+mn-lt"/>
              <a:ea typeface="+mn-ea"/>
              <a:cs typeface="+mn-cs"/>
            </a:rPr>
            <a:t>0.1</a:t>
          </a:r>
          <a:r>
            <a:rPr kumimoji="1" lang="ja-JP" altLang="ja-JP" sz="900" b="0" i="0" baseline="0">
              <a:solidFill>
                <a:schemeClr val="dk1"/>
              </a:solidFill>
              <a:effectLst/>
              <a:latin typeface="+mn-lt"/>
              <a:ea typeface="+mn-ea"/>
              <a:cs typeface="+mn-cs"/>
            </a:rPr>
            <a:t>ポイント</a:t>
          </a:r>
          <a:r>
            <a:rPr kumimoji="1" lang="ja-JP" altLang="en-US" sz="900" b="0" i="0" baseline="0">
              <a:solidFill>
                <a:schemeClr val="dk1"/>
              </a:solidFill>
              <a:effectLst/>
              <a:latin typeface="+mn-lt"/>
              <a:ea typeface="+mn-ea"/>
              <a:cs typeface="+mn-cs"/>
            </a:rPr>
            <a:t>上</a:t>
          </a:r>
          <a:r>
            <a:rPr kumimoji="1" lang="ja-JP" altLang="ja-JP" sz="900" b="0" i="0" baseline="0">
              <a:solidFill>
                <a:schemeClr val="dk1"/>
              </a:solidFill>
              <a:effectLst/>
              <a:latin typeface="+mn-lt"/>
              <a:ea typeface="+mn-ea"/>
              <a:cs typeface="+mn-cs"/>
            </a:rPr>
            <a:t>回る</a:t>
          </a:r>
          <a:r>
            <a:rPr kumimoji="1" lang="en-US" altLang="ja-JP" sz="900" b="0" i="0" baseline="0">
              <a:solidFill>
                <a:schemeClr val="dk1"/>
              </a:solidFill>
              <a:effectLst/>
              <a:latin typeface="+mn-lt"/>
              <a:ea typeface="+mn-ea"/>
              <a:cs typeface="+mn-cs"/>
            </a:rPr>
            <a:t>12.0</a:t>
          </a:r>
          <a:r>
            <a:rPr kumimoji="1" lang="ja-JP" altLang="ja-JP" sz="900" b="0" i="0" baseline="0">
              <a:solidFill>
                <a:schemeClr val="dk1"/>
              </a:solidFill>
              <a:effectLst/>
              <a:latin typeface="+mn-lt"/>
              <a:ea typeface="+mn-ea"/>
              <a:cs typeface="+mn-cs"/>
            </a:rPr>
            <a:t>％となり、昨年度と比較して</a:t>
          </a:r>
          <a:r>
            <a:rPr kumimoji="1" lang="en-US" altLang="ja-JP" sz="900" b="0" i="0" baseline="0">
              <a:solidFill>
                <a:schemeClr val="dk1"/>
              </a:solidFill>
              <a:effectLst/>
              <a:latin typeface="+mn-lt"/>
              <a:ea typeface="+mn-ea"/>
              <a:cs typeface="+mn-cs"/>
            </a:rPr>
            <a:t>0.3</a:t>
          </a:r>
          <a:r>
            <a:rPr kumimoji="1" lang="ja-JP" altLang="ja-JP" sz="900" b="0" i="0" baseline="0">
              <a:solidFill>
                <a:schemeClr val="dk1"/>
              </a:solidFill>
              <a:effectLst/>
              <a:latin typeface="+mn-lt"/>
              <a:ea typeface="+mn-ea"/>
              <a:cs typeface="+mn-cs"/>
            </a:rPr>
            <a:t>ポイント改善しました。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その他の内訳は維持補修費（</a:t>
          </a:r>
          <a:r>
            <a:rPr kumimoji="1" lang="en-US" altLang="ja-JP" sz="900" b="0" i="0" baseline="0">
              <a:solidFill>
                <a:schemeClr val="dk1"/>
              </a:solidFill>
              <a:effectLst/>
              <a:latin typeface="+mn-lt"/>
              <a:ea typeface="+mn-ea"/>
              <a:cs typeface="+mn-cs"/>
            </a:rPr>
            <a:t>0.7</a:t>
          </a:r>
          <a:r>
            <a:rPr kumimoji="1" lang="ja-JP" altLang="ja-JP" sz="900" b="0" i="0" baseline="0">
              <a:solidFill>
                <a:schemeClr val="dk1"/>
              </a:solidFill>
              <a:effectLst/>
              <a:latin typeface="+mn-lt"/>
              <a:ea typeface="+mn-ea"/>
              <a:cs typeface="+mn-cs"/>
            </a:rPr>
            <a:t>％）と繰出金（</a:t>
          </a:r>
          <a:r>
            <a:rPr kumimoji="1" lang="en-US" altLang="ja-JP" sz="900" b="0" i="0" baseline="0">
              <a:solidFill>
                <a:schemeClr val="dk1"/>
              </a:solidFill>
              <a:effectLst/>
              <a:latin typeface="+mn-lt"/>
              <a:ea typeface="+mn-ea"/>
              <a:cs typeface="+mn-cs"/>
            </a:rPr>
            <a:t>11.2</a:t>
          </a:r>
          <a:r>
            <a:rPr kumimoji="1" lang="ja-JP" altLang="ja-JP" sz="900" b="0" i="0" baseline="0">
              <a:solidFill>
                <a:schemeClr val="dk1"/>
              </a:solidFill>
              <a:effectLst/>
              <a:latin typeface="+mn-lt"/>
              <a:ea typeface="+mn-ea"/>
              <a:cs typeface="+mn-cs"/>
            </a:rPr>
            <a:t>％）であり、</a:t>
          </a:r>
          <a:r>
            <a:rPr kumimoji="1" lang="ja-JP" altLang="en-US" sz="900" b="0" i="0" baseline="0">
              <a:solidFill>
                <a:schemeClr val="dk1"/>
              </a:solidFill>
              <a:effectLst/>
              <a:latin typeface="+mn-lt"/>
              <a:ea typeface="+mn-ea"/>
              <a:cs typeface="+mn-cs"/>
            </a:rPr>
            <a:t>繰出金は前年度と比較して充当一般財源が増えたことから</a:t>
          </a:r>
          <a:r>
            <a:rPr kumimoji="1" lang="en-US" altLang="ja-JP" sz="900" b="0" i="0" baseline="0">
              <a:solidFill>
                <a:schemeClr val="dk1"/>
              </a:solidFill>
              <a:effectLst/>
              <a:latin typeface="+mn-lt"/>
              <a:ea typeface="+mn-ea"/>
              <a:cs typeface="+mn-cs"/>
            </a:rPr>
            <a:t>0.4</a:t>
          </a:r>
          <a:r>
            <a:rPr kumimoji="1" lang="ja-JP" altLang="en-US" sz="900" b="0" i="0" baseline="0">
              <a:solidFill>
                <a:schemeClr val="dk1"/>
              </a:solidFill>
              <a:effectLst/>
              <a:latin typeface="+mn-lt"/>
              <a:ea typeface="+mn-ea"/>
              <a:cs typeface="+mn-cs"/>
            </a:rPr>
            <a:t>ポイント</a:t>
          </a:r>
          <a:r>
            <a:rPr kumimoji="1" lang="ja-JP" altLang="ja-JP" sz="900" b="0" i="0" baseline="0">
              <a:solidFill>
                <a:schemeClr val="dk1"/>
              </a:solidFill>
              <a:effectLst/>
              <a:latin typeface="+mn-lt"/>
              <a:ea typeface="+mn-ea"/>
              <a:cs typeface="+mn-cs"/>
            </a:rPr>
            <a:t>減少をしています。</a:t>
          </a:r>
          <a:endParaRPr lang="ja-JP" altLang="ja-JP" sz="900">
            <a:effectLst/>
          </a:endParaRPr>
        </a:p>
        <a:p>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繰</a:t>
          </a:r>
          <a:r>
            <a:rPr kumimoji="1" lang="ja-JP" altLang="ja-JP" sz="900" b="0" i="0" baseline="0">
              <a:solidFill>
                <a:schemeClr val="dk1"/>
              </a:solidFill>
              <a:effectLst/>
              <a:latin typeface="+mn-lt"/>
              <a:ea typeface="+mn-ea"/>
              <a:cs typeface="+mn-cs"/>
            </a:rPr>
            <a:t>出金については、今後も各特別会計の計画指針に基づき、法定外の操出しの削減を図ります。維持補修費についても公共施設総合管理計画に基づく施設の統廃合を検討していき、中長期的な改善を図れるよう努めます。　</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110672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79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57</xdr:row>
      <xdr:rowOff>4535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146957</xdr:rowOff>
    </xdr:from>
    <xdr:to>
      <xdr:col>78</xdr:col>
      <xdr:colOff>120650</xdr:colOff>
      <xdr:row>57</xdr:row>
      <xdr:rowOff>77107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61884</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4535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4535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66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129920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170742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65512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補助費等に係る経常収支比率は類似団体平均を</a:t>
          </a:r>
          <a:r>
            <a:rPr kumimoji="1" lang="en-US" altLang="ja-JP" sz="900" b="0" i="0" baseline="0">
              <a:solidFill>
                <a:schemeClr val="dk1"/>
              </a:solidFill>
              <a:effectLst/>
              <a:latin typeface="+mn-lt"/>
              <a:ea typeface="+mn-ea"/>
              <a:cs typeface="+mn-cs"/>
            </a:rPr>
            <a:t>2.0</a:t>
          </a:r>
          <a:r>
            <a:rPr kumimoji="1" lang="ja-JP" altLang="ja-JP" sz="900" b="0" i="0" baseline="0">
              <a:solidFill>
                <a:schemeClr val="dk1"/>
              </a:solidFill>
              <a:effectLst/>
              <a:latin typeface="+mn-lt"/>
              <a:ea typeface="+mn-ea"/>
              <a:cs typeface="+mn-cs"/>
            </a:rPr>
            <a:t>ポイント下回る</a:t>
          </a:r>
          <a:r>
            <a:rPr kumimoji="1" lang="en-US" altLang="ja-JP" sz="900" b="0" i="0" baseline="0">
              <a:solidFill>
                <a:schemeClr val="dk1"/>
              </a:solidFill>
              <a:effectLst/>
              <a:latin typeface="+mn-lt"/>
              <a:ea typeface="+mn-ea"/>
              <a:cs typeface="+mn-cs"/>
            </a:rPr>
            <a:t>10.1</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であり</a:t>
          </a:r>
          <a:r>
            <a:rPr kumimoji="1" lang="ja-JP" altLang="ja-JP" sz="900" b="0" i="0" baseline="0">
              <a:solidFill>
                <a:schemeClr val="dk1"/>
              </a:solidFill>
              <a:effectLst/>
              <a:latin typeface="+mn-lt"/>
              <a:ea typeface="+mn-ea"/>
              <a:cs typeface="+mn-cs"/>
            </a:rPr>
            <a:t>、前年度と比較して</a:t>
          </a:r>
          <a:r>
            <a:rPr kumimoji="1" lang="en-US" altLang="ja-JP" sz="900" b="0" i="0" baseline="0">
              <a:solidFill>
                <a:schemeClr val="dk1"/>
              </a:solidFill>
              <a:effectLst/>
              <a:latin typeface="+mn-lt"/>
              <a:ea typeface="+mn-ea"/>
              <a:cs typeface="+mn-cs"/>
            </a:rPr>
            <a:t>0.5</a:t>
          </a:r>
          <a:r>
            <a:rPr kumimoji="1" lang="ja-JP" altLang="ja-JP" sz="900" b="0" i="0" baseline="0">
              <a:solidFill>
                <a:schemeClr val="dk1"/>
              </a:solidFill>
              <a:effectLst/>
              <a:latin typeface="+mn-lt"/>
              <a:ea typeface="+mn-ea"/>
              <a:cs typeface="+mn-cs"/>
            </a:rPr>
            <a:t>ポイント改善しました。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主な要因としては、小平・村山・大和衛生組合負担金が負担割合の増加等により一部事務組合への負担金は増加しているものの、新型コロナウイルス感染症の影響により各種イベントが中止・休止となり市民団体への補助金交付が減少したこと</a:t>
          </a:r>
          <a:r>
            <a:rPr kumimoji="1" lang="ja-JP" altLang="en-US" sz="900" b="0" i="0" baseline="0">
              <a:solidFill>
                <a:schemeClr val="dk1"/>
              </a:solidFill>
              <a:effectLst/>
              <a:latin typeface="+mn-lt"/>
              <a:ea typeface="+mn-ea"/>
              <a:cs typeface="+mn-cs"/>
            </a:rPr>
            <a:t>が考えられま</a:t>
          </a:r>
          <a:r>
            <a:rPr kumimoji="1" lang="ja-JP" altLang="ja-JP" sz="900" b="0" i="0" baseline="0">
              <a:solidFill>
                <a:schemeClr val="dk1"/>
              </a:solidFill>
              <a:effectLst/>
              <a:latin typeface="+mn-lt"/>
              <a:ea typeface="+mn-ea"/>
              <a:cs typeface="+mn-cs"/>
            </a:rPr>
            <a:t>す。</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今後においては、行財政運営適正化に向けた取組みの中で掲げている見直し基準に従い、補助金の適切な運用を図ります。</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40132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894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49276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49276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40132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84853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公債費に係る経常収支比率は類似団体平均中</a:t>
          </a:r>
          <a:r>
            <a:rPr kumimoji="1" lang="en-US" altLang="ja-JP" sz="1050" b="0" i="0" baseline="0">
              <a:solidFill>
                <a:schemeClr val="dk1"/>
              </a:solidFill>
              <a:effectLst/>
              <a:latin typeface="+mn-lt"/>
              <a:ea typeface="+mn-ea"/>
              <a:cs typeface="+mn-cs"/>
            </a:rPr>
            <a:t>8</a:t>
          </a:r>
          <a:r>
            <a:rPr kumimoji="1" lang="ja-JP" altLang="ja-JP" sz="1050" b="0" i="0" baseline="0">
              <a:solidFill>
                <a:schemeClr val="dk1"/>
              </a:solidFill>
              <a:effectLst/>
              <a:latin typeface="+mn-lt"/>
              <a:ea typeface="+mn-ea"/>
              <a:cs typeface="+mn-cs"/>
            </a:rPr>
            <a:t>位の</a:t>
          </a:r>
          <a:r>
            <a:rPr kumimoji="1" lang="en-US" altLang="ja-JP" sz="1050" b="0" i="0" baseline="0">
              <a:solidFill>
                <a:schemeClr val="dk1"/>
              </a:solidFill>
              <a:effectLst/>
              <a:latin typeface="+mn-lt"/>
              <a:ea typeface="+mn-ea"/>
              <a:cs typeface="+mn-cs"/>
            </a:rPr>
            <a:t>8.0</a:t>
          </a:r>
          <a:r>
            <a:rPr kumimoji="1" lang="ja-JP" altLang="ja-JP" sz="1050" b="0" i="0" baseline="0">
              <a:solidFill>
                <a:schemeClr val="dk1"/>
              </a:solidFill>
              <a:effectLst/>
              <a:latin typeface="+mn-lt"/>
              <a:ea typeface="+mn-ea"/>
              <a:cs typeface="+mn-cs"/>
            </a:rPr>
            <a:t>％となっています。</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上述する扶助費の増加等義務的経費の増加により、臨時財政対策債を発行し地方債残高が増加しているため、今後比率の上昇が見込まれます。</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今後においては、市税等の自主財源を増やし、依存財源たる地方債の発行を抑制していき中長期的な視点で財政運営をするよう努めていきます。</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50800</xdr:rowOff>
    </xdr:from>
    <xdr:to>
      <xdr:col>24</xdr:col>
      <xdr:colOff>25400</xdr:colOff>
      <xdr:row>74</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738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58420</xdr:rowOff>
    </xdr:from>
    <xdr:to>
      <xdr:col>19</xdr:col>
      <xdr:colOff>187325</xdr:colOff>
      <xdr:row>74</xdr:row>
      <xdr:rowOff>81280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745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91439</xdr:rowOff>
    </xdr:from>
    <xdr:to>
      <xdr:col>20</xdr:col>
      <xdr:colOff>38100</xdr:colOff>
      <xdr:row>79</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58420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2738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50800</xdr:rowOff>
    </xdr:from>
    <xdr:to>
      <xdr:col>11</xdr:col>
      <xdr:colOff>9525</xdr:colOff>
      <xdr:row>74</xdr:row>
      <xdr:rowOff>50800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73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99061</xdr:rowOff>
    </xdr:from>
    <xdr:to>
      <xdr:col>11</xdr:col>
      <xdr:colOff>60325</xdr:colOff>
      <xdr:row>79</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0</xdr:rowOff>
    </xdr:from>
    <xdr:to>
      <xdr:col>24</xdr:col>
      <xdr:colOff>76200</xdr:colOff>
      <xdr:row>74</xdr:row>
      <xdr:rowOff>101600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16527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30480</xdr:rowOff>
    </xdr:from>
    <xdr:to>
      <xdr:col>20</xdr:col>
      <xdr:colOff>38100</xdr:colOff>
      <xdr:row>74</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142257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xdr:rowOff>
    </xdr:from>
    <xdr:to>
      <xdr:col>15</xdr:col>
      <xdr:colOff>149225</xdr:colOff>
      <xdr:row>74</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119397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0</xdr:rowOff>
    </xdr:from>
    <xdr:to>
      <xdr:col>6</xdr:col>
      <xdr:colOff>171450</xdr:colOff>
      <xdr:row>74</xdr:row>
      <xdr:rowOff>101600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公債費以外の経常収支比率は類似団体平均</a:t>
          </a:r>
          <a:r>
            <a:rPr kumimoji="1" lang="ja-JP" altLang="en-US" sz="900" b="0" i="0" baseline="0">
              <a:solidFill>
                <a:schemeClr val="dk1"/>
              </a:solidFill>
              <a:effectLst/>
              <a:latin typeface="+mn-lt"/>
              <a:ea typeface="+mn-ea"/>
              <a:cs typeface="+mn-cs"/>
            </a:rPr>
            <a:t>を</a:t>
          </a:r>
          <a:r>
            <a:rPr kumimoji="1" lang="en-US" altLang="ja-JP" sz="900" b="0" i="0" baseline="0">
              <a:solidFill>
                <a:schemeClr val="dk1"/>
              </a:solidFill>
              <a:effectLst/>
              <a:latin typeface="+mn-lt"/>
              <a:ea typeface="+mn-ea"/>
              <a:cs typeface="+mn-cs"/>
            </a:rPr>
            <a:t>5.7</a:t>
          </a:r>
          <a:r>
            <a:rPr kumimoji="1" lang="ja-JP" altLang="en-US" sz="900" b="0" i="0" baseline="0">
              <a:solidFill>
                <a:schemeClr val="dk1"/>
              </a:solidFill>
              <a:effectLst/>
              <a:latin typeface="+mn-lt"/>
              <a:ea typeface="+mn-ea"/>
              <a:cs typeface="+mn-cs"/>
            </a:rPr>
            <a:t>ポイント上回る</a:t>
          </a:r>
          <a:r>
            <a:rPr kumimoji="1" lang="en-US" altLang="ja-JP" sz="900" b="0" i="0" baseline="0">
              <a:solidFill>
                <a:schemeClr val="dk1"/>
              </a:solidFill>
              <a:effectLst/>
              <a:latin typeface="+mn-lt"/>
              <a:ea typeface="+mn-ea"/>
              <a:cs typeface="+mn-cs"/>
            </a:rPr>
            <a:t>80.3</a:t>
          </a:r>
          <a:r>
            <a:rPr kumimoji="1" lang="ja-JP" altLang="ja-JP" sz="900" b="0" i="0" baseline="0">
              <a:solidFill>
                <a:schemeClr val="dk1"/>
              </a:solidFill>
              <a:effectLst/>
              <a:latin typeface="+mn-lt"/>
              <a:ea typeface="+mn-ea"/>
              <a:cs typeface="+mn-cs"/>
            </a:rPr>
            <a:t>％とな</a:t>
          </a:r>
          <a:r>
            <a:rPr kumimoji="1" lang="ja-JP" altLang="en-US" sz="900" b="0" i="0" baseline="0">
              <a:solidFill>
                <a:schemeClr val="dk1"/>
              </a:solidFill>
              <a:effectLst/>
              <a:latin typeface="+mn-lt"/>
              <a:ea typeface="+mn-ea"/>
              <a:cs typeface="+mn-cs"/>
            </a:rPr>
            <a:t>り</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昨</a:t>
          </a:r>
          <a:r>
            <a:rPr kumimoji="1" lang="ja-JP" altLang="ja-JP" sz="900" b="0" i="0" baseline="0">
              <a:solidFill>
                <a:schemeClr val="dk1"/>
              </a:solidFill>
              <a:effectLst/>
              <a:latin typeface="+mn-lt"/>
              <a:ea typeface="+mn-ea"/>
              <a:cs typeface="+mn-cs"/>
            </a:rPr>
            <a:t>年度と比較して</a:t>
          </a:r>
          <a:r>
            <a:rPr kumimoji="1" lang="en-US" altLang="ja-JP" sz="900" b="0" i="0" baseline="0">
              <a:solidFill>
                <a:schemeClr val="dk1"/>
              </a:solidFill>
              <a:effectLst/>
              <a:latin typeface="+mn-lt"/>
              <a:ea typeface="+mn-ea"/>
              <a:cs typeface="+mn-cs"/>
            </a:rPr>
            <a:t>3.7</a:t>
          </a:r>
          <a:r>
            <a:rPr kumimoji="1" lang="ja-JP" altLang="ja-JP" sz="900" b="0" i="0" baseline="0">
              <a:solidFill>
                <a:schemeClr val="dk1"/>
              </a:solidFill>
              <a:effectLst/>
              <a:latin typeface="+mn-lt"/>
              <a:ea typeface="+mn-ea"/>
              <a:cs typeface="+mn-cs"/>
            </a:rPr>
            <a:t>ポイント改善しました。類似団体平均と比較して、</a:t>
          </a:r>
          <a:r>
            <a:rPr kumimoji="1" lang="ja-JP" altLang="en-US" sz="900" b="0" i="0" baseline="0">
              <a:solidFill>
                <a:schemeClr val="dk1"/>
              </a:solidFill>
              <a:effectLst/>
              <a:latin typeface="+mn-lt"/>
              <a:ea typeface="+mn-ea"/>
              <a:cs typeface="+mn-cs"/>
            </a:rPr>
            <a:t>公債費、</a:t>
          </a:r>
          <a:r>
            <a:rPr kumimoji="1" lang="ja-JP" altLang="ja-JP" sz="900" b="0" i="0" baseline="0">
              <a:solidFill>
                <a:schemeClr val="dk1"/>
              </a:solidFill>
              <a:effectLst/>
              <a:latin typeface="+mn-lt"/>
              <a:ea typeface="+mn-ea"/>
              <a:cs typeface="+mn-cs"/>
            </a:rPr>
            <a:t>人件費</a:t>
          </a:r>
          <a:r>
            <a:rPr kumimoji="1" lang="ja-JP" altLang="en-US" sz="900" b="0" i="0" baseline="0">
              <a:solidFill>
                <a:schemeClr val="dk1"/>
              </a:solidFill>
              <a:effectLst/>
              <a:latin typeface="+mn-lt"/>
              <a:ea typeface="+mn-ea"/>
              <a:cs typeface="+mn-cs"/>
            </a:rPr>
            <a:t>及び</a:t>
          </a:r>
          <a:r>
            <a:rPr kumimoji="1" lang="ja-JP" altLang="ja-JP" sz="900" b="0" i="0" baseline="0">
              <a:solidFill>
                <a:schemeClr val="dk1"/>
              </a:solidFill>
              <a:effectLst/>
              <a:latin typeface="+mn-lt"/>
              <a:ea typeface="+mn-ea"/>
              <a:cs typeface="+mn-cs"/>
            </a:rPr>
            <a:t>補助費は中位から上位を推移していものの、物件費及び扶助費が毎年下位を推移していることから、公債費以外の比率は下位となっていると考えられます。</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今後においては、市単独事業で実施している事業の廃止を含めた見直しや、扶助費の増加を抑制していくこと取組みをを実施していき、比率の改善に努めます。</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140715</xdr:rowOff>
    </xdr:from>
    <xdr:to>
      <xdr:col>82</xdr:col>
      <xdr:colOff>107950</xdr:colOff>
      <xdr:row>79</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513815"/>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80</xdr:row>
      <xdr:rowOff>113285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682980"/>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85852</xdr:rowOff>
    </xdr:from>
    <xdr:to>
      <xdr:col>73</xdr:col>
      <xdr:colOff>180975</xdr:colOff>
      <xdr:row>80</xdr:row>
      <xdr:rowOff>113285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8018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62992</xdr:rowOff>
    </xdr:from>
    <xdr:to>
      <xdr:col>69</xdr:col>
      <xdr:colOff>92075</xdr:colOff>
      <xdr:row>80</xdr:row>
      <xdr:rowOff>85852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7789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62485</xdr:rowOff>
    </xdr:from>
    <xdr:to>
      <xdr:col>74</xdr:col>
      <xdr:colOff>31750</xdr:colOff>
      <xdr:row>80</xdr:row>
      <xdr:rowOff>164085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148862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35052</xdr:rowOff>
    </xdr:from>
    <xdr:to>
      <xdr:col>69</xdr:col>
      <xdr:colOff>142875</xdr:colOff>
      <xdr:row>80</xdr:row>
      <xdr:rowOff>136652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121429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12192</xdr:rowOff>
    </xdr:from>
    <xdr:to>
      <xdr:col>65</xdr:col>
      <xdr:colOff>53975</xdr:colOff>
      <xdr:row>80</xdr:row>
      <xdr:rowOff>113792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98569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64342</xdr:rowOff>
    </xdr:from>
    <xdr:to>
      <xdr:col>29</xdr:col>
      <xdr:colOff>127000</xdr:colOff>
      <xdr:row>19</xdr:row>
      <xdr:rowOff>70253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69517"/>
          <a:ext cx="647700" cy="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70253</xdr:rowOff>
    </xdr:from>
    <xdr:to>
      <xdr:col>26</xdr:col>
      <xdr:colOff>50800</xdr:colOff>
      <xdr:row>19</xdr:row>
      <xdr:rowOff>80458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75428"/>
          <a:ext cx="698500" cy="10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11860</xdr:rowOff>
    </xdr:from>
    <xdr:to>
      <xdr:col>26</xdr:col>
      <xdr:colOff>101600</xdr:colOff>
      <xdr:row>16</xdr:row>
      <xdr:rowOff>113460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123637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80458</xdr:rowOff>
    </xdr:from>
    <xdr:to>
      <xdr:col>22</xdr:col>
      <xdr:colOff>114300</xdr:colOff>
      <xdr:row>19</xdr:row>
      <xdr:rowOff>101751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5633"/>
          <a:ext cx="698500" cy="21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50575</xdr:rowOff>
    </xdr:from>
    <xdr:to>
      <xdr:col>22</xdr:col>
      <xdr:colOff>165100</xdr:colOff>
      <xdr:row>16</xdr:row>
      <xdr:rowOff>152175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162352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101751</xdr:rowOff>
    </xdr:from>
    <xdr:to>
      <xdr:col>18</xdr:col>
      <xdr:colOff>177800</xdr:colOff>
      <xdr:row>19</xdr:row>
      <xdr:rowOff>109882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06926"/>
          <a:ext cx="698500" cy="8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69124</xdr:rowOff>
    </xdr:from>
    <xdr:to>
      <xdr:col>19</xdr:col>
      <xdr:colOff>38100</xdr:colOff>
      <xdr:row>16</xdr:row>
      <xdr:rowOff>170724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9451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68373</xdr:rowOff>
    </xdr:from>
    <xdr:to>
      <xdr:col>15</xdr:col>
      <xdr:colOff>101600</xdr:colOff>
      <xdr:row>16</xdr:row>
      <xdr:rowOff>169973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13542</xdr:rowOff>
    </xdr:from>
    <xdr:to>
      <xdr:col>29</xdr:col>
      <xdr:colOff>177800</xdr:colOff>
      <xdr:row>19</xdr:row>
      <xdr:rowOff>115142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18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93569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19453</xdr:rowOff>
    </xdr:from>
    <xdr:to>
      <xdr:col>26</xdr:col>
      <xdr:colOff>101600</xdr:colOff>
      <xdr:row>19</xdr:row>
      <xdr:rowOff>121053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2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105830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1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29658</xdr:rowOff>
    </xdr:from>
    <xdr:to>
      <xdr:col>22</xdr:col>
      <xdr:colOff>165100</xdr:colOff>
      <xdr:row>19</xdr:row>
      <xdr:rowOff>131258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4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116035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50951</xdr:rowOff>
    </xdr:from>
    <xdr:to>
      <xdr:col>19</xdr:col>
      <xdr:colOff>38100</xdr:colOff>
      <xdr:row>19</xdr:row>
      <xdr:rowOff>152551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5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137328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4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59082</xdr:rowOff>
    </xdr:from>
    <xdr:to>
      <xdr:col>15</xdr:col>
      <xdr:colOff>101600</xdr:colOff>
      <xdr:row>19</xdr:row>
      <xdr:rowOff>160682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6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145459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5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73181</xdr:rowOff>
    </xdr:from>
    <xdr:to>
      <xdr:col>29</xdr:col>
      <xdr:colOff>127000</xdr:colOff>
      <xdr:row>37</xdr:row>
      <xdr:rowOff>99633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197881"/>
          <a:ext cx="647700" cy="2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99633</xdr:rowOff>
    </xdr:from>
    <xdr:to>
      <xdr:col>26</xdr:col>
      <xdr:colOff>50800</xdr:colOff>
      <xdr:row>37</xdr:row>
      <xdr:rowOff>143753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224333"/>
          <a:ext cx="698500" cy="44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51413</xdr:rowOff>
    </xdr:from>
    <xdr:to>
      <xdr:col>26</xdr:col>
      <xdr:colOff>101600</xdr:colOff>
      <xdr:row>35</xdr:row>
      <xdr:rowOff>153013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163190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43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143753</xdr:rowOff>
    </xdr:from>
    <xdr:to>
      <xdr:col>22</xdr:col>
      <xdr:colOff>114300</xdr:colOff>
      <xdr:row>37</xdr:row>
      <xdr:rowOff>173667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268453"/>
          <a:ext cx="6985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46123</xdr:rowOff>
    </xdr:from>
    <xdr:to>
      <xdr:col>22</xdr:col>
      <xdr:colOff>165100</xdr:colOff>
      <xdr:row>35</xdr:row>
      <xdr:rowOff>147723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157900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173667</xdr:rowOff>
    </xdr:from>
    <xdr:to>
      <xdr:col>18</xdr:col>
      <xdr:colOff>177800</xdr:colOff>
      <xdr:row>37</xdr:row>
      <xdr:rowOff>175104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298367"/>
          <a:ext cx="6985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60361</xdr:rowOff>
    </xdr:from>
    <xdr:to>
      <xdr:col>19</xdr:col>
      <xdr:colOff>38100</xdr:colOff>
      <xdr:row>35</xdr:row>
      <xdr:rowOff>161961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172138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26071</xdr:rowOff>
    </xdr:from>
    <xdr:to>
      <xdr:col>15</xdr:col>
      <xdr:colOff>101600</xdr:colOff>
      <xdr:row>35</xdr:row>
      <xdr:rowOff>127671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36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137848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22381</xdr:rowOff>
    </xdr:from>
    <xdr:to>
      <xdr:col>29</xdr:col>
      <xdr:colOff>177800</xdr:colOff>
      <xdr:row>37</xdr:row>
      <xdr:rowOff>123981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4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165908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1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48833</xdr:rowOff>
    </xdr:from>
    <xdr:to>
      <xdr:col>26</xdr:col>
      <xdr:colOff>101600</xdr:colOff>
      <xdr:row>37</xdr:row>
      <xdr:rowOff>150433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73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135210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5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92953</xdr:rowOff>
    </xdr:from>
    <xdr:to>
      <xdr:col>22</xdr:col>
      <xdr:colOff>165100</xdr:colOff>
      <xdr:row>37</xdr:row>
      <xdr:rowOff>194553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21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179330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304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122867</xdr:rowOff>
    </xdr:from>
    <xdr:to>
      <xdr:col>19</xdr:col>
      <xdr:colOff>38100</xdr:colOff>
      <xdr:row>37</xdr:row>
      <xdr:rowOff>224467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24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209244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33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124304</xdr:rowOff>
    </xdr:from>
    <xdr:to>
      <xdr:col>15</xdr:col>
      <xdr:colOff>101600</xdr:colOff>
      <xdr:row>37</xdr:row>
      <xdr:rowOff>225904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49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210681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71,872
70,086
15.32
33,521,811
32,205,435
1,299,819
15,049,194
14,709,740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141548</xdr:rowOff>
    </xdr:from>
    <xdr:to>
      <xdr:col>24</xdr:col>
      <xdr:colOff>63500</xdr:colOff>
      <xdr:row>37</xdr:row>
      <xdr:rowOff>144025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85198"/>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143224</xdr:rowOff>
    </xdr:from>
    <xdr:to>
      <xdr:col>19</xdr:col>
      <xdr:colOff>177800</xdr:colOff>
      <xdr:row>37</xdr:row>
      <xdr:rowOff>144025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86874"/>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143224</xdr:rowOff>
    </xdr:from>
    <xdr:to>
      <xdr:col>15</xdr:col>
      <xdr:colOff>50800</xdr:colOff>
      <xdr:row>38</xdr:row>
      <xdr:rowOff>13112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86874"/>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166698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13112</xdr:rowOff>
    </xdr:from>
    <xdr:to>
      <xdr:col>10</xdr:col>
      <xdr:colOff>114300</xdr:colOff>
      <xdr:row>38</xdr:row>
      <xdr:rowOff>31839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8212"/>
          <a:ext cx="889000" cy="1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754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90748</xdr:rowOff>
    </xdr:from>
    <xdr:to>
      <xdr:col>24</xdr:col>
      <xdr:colOff>114300</xdr:colOff>
      <xdr:row>38</xdr:row>
      <xdr:rowOff>20898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69175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93225</xdr:rowOff>
    </xdr:from>
    <xdr:to>
      <xdr:col>20</xdr:col>
      <xdr:colOff>38100</xdr:colOff>
      <xdr:row>38</xdr:row>
      <xdr:rowOff>23375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14502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92424</xdr:rowOff>
    </xdr:from>
    <xdr:to>
      <xdr:col>15</xdr:col>
      <xdr:colOff>101600</xdr:colOff>
      <xdr:row>38</xdr:row>
      <xdr:rowOff>22574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13702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133763</xdr:rowOff>
    </xdr:from>
    <xdr:to>
      <xdr:col>10</xdr:col>
      <xdr:colOff>165100</xdr:colOff>
      <xdr:row>38</xdr:row>
      <xdr:rowOff>63912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74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55039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152489</xdr:rowOff>
    </xdr:from>
    <xdr:to>
      <xdr:col>6</xdr:col>
      <xdr:colOff>38100</xdr:colOff>
      <xdr:row>38</xdr:row>
      <xdr:rowOff>82638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6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73766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160236</xdr:rowOff>
    </xdr:from>
    <xdr:to>
      <xdr:col>24</xdr:col>
      <xdr:colOff>63500</xdr:colOff>
      <xdr:row>57</xdr:row>
      <xdr:rowOff>33617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1436"/>
          <a:ext cx="838200"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33617</xdr:rowOff>
    </xdr:from>
    <xdr:to>
      <xdr:col>19</xdr:col>
      <xdr:colOff>177800</xdr:colOff>
      <xdr:row>57</xdr:row>
      <xdr:rowOff>138037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06267"/>
          <a:ext cx="889000" cy="10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100144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138037</xdr:rowOff>
    </xdr:from>
    <xdr:to>
      <xdr:col>15</xdr:col>
      <xdr:colOff>50800</xdr:colOff>
      <xdr:row>58</xdr:row>
      <xdr:rowOff>19406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0687"/>
          <a:ext cx="889000" cy="5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137050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10935</xdr:rowOff>
    </xdr:from>
    <xdr:to>
      <xdr:col>10</xdr:col>
      <xdr:colOff>114300</xdr:colOff>
      <xdr:row>58</xdr:row>
      <xdr:rowOff>19406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55035"/>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109436</xdr:rowOff>
    </xdr:from>
    <xdr:to>
      <xdr:col>24</xdr:col>
      <xdr:colOff>114300</xdr:colOff>
      <xdr:row>57</xdr:row>
      <xdr:rowOff>39586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87863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154267</xdr:rowOff>
    </xdr:from>
    <xdr:to>
      <xdr:col>20</xdr:col>
      <xdr:colOff>38100</xdr:colOff>
      <xdr:row>57</xdr:row>
      <xdr:rowOff>84417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5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75544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4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87237</xdr:rowOff>
    </xdr:from>
    <xdr:to>
      <xdr:col>15</xdr:col>
      <xdr:colOff>101600</xdr:colOff>
      <xdr:row>58</xdr:row>
      <xdr:rowOff>17387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140056</xdr:rowOff>
    </xdr:from>
    <xdr:to>
      <xdr:col>10</xdr:col>
      <xdr:colOff>165100</xdr:colOff>
      <xdr:row>58</xdr:row>
      <xdr:rowOff>70206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61333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131585</xdr:rowOff>
    </xdr:from>
    <xdr:to>
      <xdr:col>6</xdr:col>
      <xdr:colOff>38100</xdr:colOff>
      <xdr:row>58</xdr:row>
      <xdr:rowOff>61735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52862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9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40030</xdr:rowOff>
    </xdr:from>
    <xdr:to>
      <xdr:col>24</xdr:col>
      <xdr:colOff>63500</xdr:colOff>
      <xdr:row>79</xdr:row>
      <xdr:rowOff>41108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84580"/>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33173</xdr:rowOff>
    </xdr:from>
    <xdr:to>
      <xdr:col>19</xdr:col>
      <xdr:colOff>177800</xdr:colOff>
      <xdr:row>79</xdr:row>
      <xdr:rowOff>41108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77723"/>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130800</xdr:rowOff>
    </xdr:from>
    <xdr:to>
      <xdr:col>20</xdr:col>
      <xdr:colOff>38100</xdr:colOff>
      <xdr:row>78</xdr:row>
      <xdr:rowOff>60950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77477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28927</xdr:rowOff>
    </xdr:from>
    <xdr:to>
      <xdr:col>15</xdr:col>
      <xdr:colOff>50800</xdr:colOff>
      <xdr:row>79</xdr:row>
      <xdr:rowOff>33173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73477"/>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23454</xdr:rowOff>
    </xdr:from>
    <xdr:to>
      <xdr:col>15</xdr:col>
      <xdr:colOff>101600</xdr:colOff>
      <xdr:row>78</xdr:row>
      <xdr:rowOff>125054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9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141581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7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28927</xdr:rowOff>
    </xdr:from>
    <xdr:to>
      <xdr:col>10</xdr:col>
      <xdr:colOff>114300</xdr:colOff>
      <xdr:row>79</xdr:row>
      <xdr:rowOff>42185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73477"/>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162902</xdr:rowOff>
    </xdr:from>
    <xdr:to>
      <xdr:col>10</xdr:col>
      <xdr:colOff>165100</xdr:colOff>
      <xdr:row>78</xdr:row>
      <xdr:rowOff>93052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6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109579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3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129656</xdr:rowOff>
    </xdr:from>
    <xdr:to>
      <xdr:col>6</xdr:col>
      <xdr:colOff>38100</xdr:colOff>
      <xdr:row>78</xdr:row>
      <xdr:rowOff>59806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76333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160680</xdr:rowOff>
    </xdr:from>
    <xdr:to>
      <xdr:col>24</xdr:col>
      <xdr:colOff>114300</xdr:colOff>
      <xdr:row>79</xdr:row>
      <xdr:rowOff>90830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75607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4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161758</xdr:rowOff>
    </xdr:from>
    <xdr:to>
      <xdr:col>20</xdr:col>
      <xdr:colOff>38100</xdr:colOff>
      <xdr:row>79</xdr:row>
      <xdr:rowOff>91908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3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83035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2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153823</xdr:rowOff>
    </xdr:from>
    <xdr:to>
      <xdr:col>15</xdr:col>
      <xdr:colOff>101600</xdr:colOff>
      <xdr:row>79</xdr:row>
      <xdr:rowOff>83973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75100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1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149577</xdr:rowOff>
    </xdr:from>
    <xdr:to>
      <xdr:col>10</xdr:col>
      <xdr:colOff>165100</xdr:colOff>
      <xdr:row>79</xdr:row>
      <xdr:rowOff>79727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70854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1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162835</xdr:rowOff>
    </xdr:from>
    <xdr:to>
      <xdr:col>6</xdr:col>
      <xdr:colOff>38100</xdr:colOff>
      <xdr:row>79</xdr:row>
      <xdr:rowOff>92985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84112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2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112649</xdr:rowOff>
    </xdr:from>
    <xdr:to>
      <xdr:col>24</xdr:col>
      <xdr:colOff>63500</xdr:colOff>
      <xdr:row>94</xdr:row>
      <xdr:rowOff>105054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886049"/>
          <a:ext cx="838200" cy="3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105054</xdr:rowOff>
    </xdr:from>
    <xdr:to>
      <xdr:col>19</xdr:col>
      <xdr:colOff>177800</xdr:colOff>
      <xdr:row>94</xdr:row>
      <xdr:rowOff>129566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21354"/>
          <a:ext cx="889000" cy="2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163297</xdr:rowOff>
    </xdr:from>
    <xdr:to>
      <xdr:col>20</xdr:col>
      <xdr:colOff>38100</xdr:colOff>
      <xdr:row>98</xdr:row>
      <xdr:rowOff>93447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84574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88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129566</xdr:rowOff>
    </xdr:from>
    <xdr:to>
      <xdr:col>15</xdr:col>
      <xdr:colOff>50800</xdr:colOff>
      <xdr:row>94</xdr:row>
      <xdr:rowOff>170053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245866"/>
          <a:ext cx="889000" cy="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29400</xdr:rowOff>
    </xdr:from>
    <xdr:to>
      <xdr:col>15</xdr:col>
      <xdr:colOff>101600</xdr:colOff>
      <xdr:row>98</xdr:row>
      <xdr:rowOff>131000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122127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92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128512</xdr:rowOff>
    </xdr:from>
    <xdr:to>
      <xdr:col>10</xdr:col>
      <xdr:colOff>114300</xdr:colOff>
      <xdr:row>94</xdr:row>
      <xdr:rowOff>170053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244812"/>
          <a:ext cx="8890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79997</xdr:rowOff>
    </xdr:from>
    <xdr:to>
      <xdr:col>10</xdr:col>
      <xdr:colOff>165100</xdr:colOff>
      <xdr:row>99</xdr:row>
      <xdr:rowOff>10147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8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7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82169</xdr:rowOff>
    </xdr:from>
    <xdr:to>
      <xdr:col>6</xdr:col>
      <xdr:colOff>38100</xdr:colOff>
      <xdr:row>99</xdr:row>
      <xdr:rowOff>12319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3446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61849</xdr:rowOff>
    </xdr:from>
    <xdr:to>
      <xdr:col>24</xdr:col>
      <xdr:colOff>114300</xdr:colOff>
      <xdr:row>92</xdr:row>
      <xdr:rowOff>163449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83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84726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68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54254</xdr:rowOff>
    </xdr:from>
    <xdr:to>
      <xdr:col>20</xdr:col>
      <xdr:colOff>38100</xdr:colOff>
      <xdr:row>94</xdr:row>
      <xdr:rowOff>155854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931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94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78766</xdr:rowOff>
    </xdr:from>
    <xdr:to>
      <xdr:col>15</xdr:col>
      <xdr:colOff>101600</xdr:colOff>
      <xdr:row>95</xdr:row>
      <xdr:rowOff>8916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25443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97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119253</xdr:rowOff>
    </xdr:from>
    <xdr:to>
      <xdr:col>10</xdr:col>
      <xdr:colOff>165100</xdr:colOff>
      <xdr:row>95</xdr:row>
      <xdr:rowOff>49403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3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65930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01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77712</xdr:rowOff>
    </xdr:from>
    <xdr:to>
      <xdr:col>6</xdr:col>
      <xdr:colOff>38100</xdr:colOff>
      <xdr:row>95</xdr:row>
      <xdr:rowOff>7862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24389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96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103711</xdr:rowOff>
    </xdr:from>
    <xdr:to>
      <xdr:col>55</xdr:col>
      <xdr:colOff>0</xdr:colOff>
      <xdr:row>37</xdr:row>
      <xdr:rowOff>32601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590111"/>
          <a:ext cx="838200" cy="78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136268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37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103711</xdr:rowOff>
    </xdr:from>
    <xdr:to>
      <xdr:col>50</xdr:col>
      <xdr:colOff>114300</xdr:colOff>
      <xdr:row>37</xdr:row>
      <xdr:rowOff>80356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590111"/>
          <a:ext cx="889000" cy="8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152993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12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80356</xdr:rowOff>
    </xdr:from>
    <xdr:to>
      <xdr:col>45</xdr:col>
      <xdr:colOff>177800</xdr:colOff>
      <xdr:row>37</xdr:row>
      <xdr:rowOff>89400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24006"/>
          <a:ext cx="889000" cy="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89400</xdr:rowOff>
    </xdr:from>
    <xdr:to>
      <xdr:col>41</xdr:col>
      <xdr:colOff>50800</xdr:colOff>
      <xdr:row>37</xdr:row>
      <xdr:rowOff>105959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33050"/>
          <a:ext cx="889000" cy="1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153251</xdr:rowOff>
    </xdr:from>
    <xdr:to>
      <xdr:col>55</xdr:col>
      <xdr:colOff>50800</xdr:colOff>
      <xdr:row>37</xdr:row>
      <xdr:rowOff>83401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131678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52911</xdr:rowOff>
    </xdr:from>
    <xdr:to>
      <xdr:col>50</xdr:col>
      <xdr:colOff>165100</xdr:colOff>
      <xdr:row>32</xdr:row>
      <xdr:rowOff>154511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5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145638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63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29556</xdr:rowOff>
    </xdr:from>
    <xdr:to>
      <xdr:col>46</xdr:col>
      <xdr:colOff>38100</xdr:colOff>
      <xdr:row>37</xdr:row>
      <xdr:rowOff>131156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7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122283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38600</xdr:rowOff>
    </xdr:from>
    <xdr:to>
      <xdr:col>41</xdr:col>
      <xdr:colOff>101600</xdr:colOff>
      <xdr:row>37</xdr:row>
      <xdr:rowOff>140200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131328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55159</xdr:rowOff>
    </xdr:from>
    <xdr:to>
      <xdr:col>36</xdr:col>
      <xdr:colOff>165100</xdr:colOff>
      <xdr:row>37</xdr:row>
      <xdr:rowOff>156759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9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147886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9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88276</xdr:rowOff>
    </xdr:from>
    <xdr:to>
      <xdr:col>55</xdr:col>
      <xdr:colOff>0</xdr:colOff>
      <xdr:row>57</xdr:row>
      <xdr:rowOff>144272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860926"/>
          <a:ext cx="838200" cy="5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88276</xdr:rowOff>
    </xdr:from>
    <xdr:to>
      <xdr:col>50</xdr:col>
      <xdr:colOff>114300</xdr:colOff>
      <xdr:row>58</xdr:row>
      <xdr:rowOff>33913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860926"/>
          <a:ext cx="889000" cy="11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139747</xdr:rowOff>
    </xdr:from>
    <xdr:to>
      <xdr:col>50</xdr:col>
      <xdr:colOff>165100</xdr:colOff>
      <xdr:row>55</xdr:row>
      <xdr:rowOff>69897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86424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139678</xdr:rowOff>
    </xdr:from>
    <xdr:to>
      <xdr:col>45</xdr:col>
      <xdr:colOff>177800</xdr:colOff>
      <xdr:row>58</xdr:row>
      <xdr:rowOff>33913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912328"/>
          <a:ext cx="889000" cy="6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141522</xdr:rowOff>
    </xdr:from>
    <xdr:to>
      <xdr:col>46</xdr:col>
      <xdr:colOff>38100</xdr:colOff>
      <xdr:row>55</xdr:row>
      <xdr:rowOff>71672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88199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59755</xdr:rowOff>
    </xdr:from>
    <xdr:to>
      <xdr:col>41</xdr:col>
      <xdr:colOff>50800</xdr:colOff>
      <xdr:row>57</xdr:row>
      <xdr:rowOff>139678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32405"/>
          <a:ext cx="889000" cy="7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152201</xdr:rowOff>
    </xdr:from>
    <xdr:to>
      <xdr:col>41</xdr:col>
      <xdr:colOff>101600</xdr:colOff>
      <xdr:row>55</xdr:row>
      <xdr:rowOff>82351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98878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1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136634</xdr:rowOff>
    </xdr:from>
    <xdr:to>
      <xdr:col>36</xdr:col>
      <xdr:colOff>165100</xdr:colOff>
      <xdr:row>55</xdr:row>
      <xdr:rowOff>66784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83311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1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93472</xdr:rowOff>
    </xdr:from>
    <xdr:to>
      <xdr:col>55</xdr:col>
      <xdr:colOff>50800</xdr:colOff>
      <xdr:row>58</xdr:row>
      <xdr:rowOff>23622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71899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4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37476</xdr:rowOff>
    </xdr:from>
    <xdr:to>
      <xdr:col>50</xdr:col>
      <xdr:colOff>165100</xdr:colOff>
      <xdr:row>57</xdr:row>
      <xdr:rowOff>139076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130203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0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154563</xdr:rowOff>
    </xdr:from>
    <xdr:to>
      <xdr:col>46</xdr:col>
      <xdr:colOff>38100</xdr:colOff>
      <xdr:row>58</xdr:row>
      <xdr:rowOff>84713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2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75840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1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88878</xdr:rowOff>
    </xdr:from>
    <xdr:to>
      <xdr:col>41</xdr:col>
      <xdr:colOff>101600</xdr:colOff>
      <xdr:row>58</xdr:row>
      <xdr:rowOff>19028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6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10155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8955</xdr:rowOff>
    </xdr:from>
    <xdr:to>
      <xdr:col>36</xdr:col>
      <xdr:colOff>165100</xdr:colOff>
      <xdr:row>57</xdr:row>
      <xdr:rowOff>110555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101682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7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18771</xdr:rowOff>
    </xdr:from>
    <xdr:to>
      <xdr:col>55</xdr:col>
      <xdr:colOff>0</xdr:colOff>
      <xdr:row>78</xdr:row>
      <xdr:rowOff>121222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391871"/>
          <a:ext cx="838200" cy="10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63215</xdr:rowOff>
    </xdr:from>
    <xdr:to>
      <xdr:col>50</xdr:col>
      <xdr:colOff>114300</xdr:colOff>
      <xdr:row>78</xdr:row>
      <xdr:rowOff>121222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36315"/>
          <a:ext cx="889000" cy="5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164167</xdr:rowOff>
    </xdr:from>
    <xdr:to>
      <xdr:col>50</xdr:col>
      <xdr:colOff>165100</xdr:colOff>
      <xdr:row>77</xdr:row>
      <xdr:rowOff>94317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110844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12694</xdr:rowOff>
    </xdr:from>
    <xdr:to>
      <xdr:col>45</xdr:col>
      <xdr:colOff>177800</xdr:colOff>
      <xdr:row>78</xdr:row>
      <xdr:rowOff>63215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85794"/>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14643</xdr:rowOff>
    </xdr:from>
    <xdr:to>
      <xdr:col>46</xdr:col>
      <xdr:colOff>38100</xdr:colOff>
      <xdr:row>77</xdr:row>
      <xdr:rowOff>116243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1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132770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121679</xdr:rowOff>
    </xdr:from>
    <xdr:to>
      <xdr:col>41</xdr:col>
      <xdr:colOff>50800</xdr:colOff>
      <xdr:row>78</xdr:row>
      <xdr:rowOff>12694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23329"/>
          <a:ext cx="889000" cy="6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117342</xdr:rowOff>
    </xdr:from>
    <xdr:to>
      <xdr:col>41</xdr:col>
      <xdr:colOff>101600</xdr:colOff>
      <xdr:row>77</xdr:row>
      <xdr:rowOff>47492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4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64019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166091</xdr:rowOff>
    </xdr:from>
    <xdr:to>
      <xdr:col>36</xdr:col>
      <xdr:colOff>165100</xdr:colOff>
      <xdr:row>77</xdr:row>
      <xdr:rowOff>96241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9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112768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139421</xdr:rowOff>
    </xdr:from>
    <xdr:to>
      <xdr:col>55</xdr:col>
      <xdr:colOff>50800</xdr:colOff>
      <xdr:row>78</xdr:row>
      <xdr:rowOff>69571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117848</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70422</xdr:rowOff>
    </xdr:from>
    <xdr:to>
      <xdr:col>50</xdr:col>
      <xdr:colOff>165100</xdr:colOff>
      <xdr:row>79</xdr:row>
      <xdr:rowOff>572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163149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3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12415</xdr:rowOff>
    </xdr:from>
    <xdr:to>
      <xdr:col>46</xdr:col>
      <xdr:colOff>38100</xdr:colOff>
      <xdr:row>78</xdr:row>
      <xdr:rowOff>114015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105142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47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133344</xdr:rowOff>
    </xdr:from>
    <xdr:to>
      <xdr:col>41</xdr:col>
      <xdr:colOff>101600</xdr:colOff>
      <xdr:row>78</xdr:row>
      <xdr:rowOff>63494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54621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2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70879</xdr:rowOff>
    </xdr:from>
    <xdr:to>
      <xdr:col>36</xdr:col>
      <xdr:colOff>165100</xdr:colOff>
      <xdr:row>78</xdr:row>
      <xdr:rowOff>1029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163606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36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78843</xdr:rowOff>
    </xdr:from>
    <xdr:to>
      <xdr:col>55</xdr:col>
      <xdr:colOff>0</xdr:colOff>
      <xdr:row>98</xdr:row>
      <xdr:rowOff>103401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709493"/>
          <a:ext cx="838200" cy="19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78843</xdr:rowOff>
    </xdr:from>
    <xdr:to>
      <xdr:col>50</xdr:col>
      <xdr:colOff>114300</xdr:colOff>
      <xdr:row>98</xdr:row>
      <xdr:rowOff>82093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709493"/>
          <a:ext cx="889000" cy="17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68441</xdr:rowOff>
    </xdr:from>
    <xdr:to>
      <xdr:col>50</xdr:col>
      <xdr:colOff>165100</xdr:colOff>
      <xdr:row>95</xdr:row>
      <xdr:rowOff>170041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15118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24812</xdr:rowOff>
    </xdr:from>
    <xdr:to>
      <xdr:col>45</xdr:col>
      <xdr:colOff>177800</xdr:colOff>
      <xdr:row>98</xdr:row>
      <xdr:rowOff>82093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826912"/>
          <a:ext cx="889000" cy="5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76637</xdr:rowOff>
    </xdr:from>
    <xdr:to>
      <xdr:col>46</xdr:col>
      <xdr:colOff>38100</xdr:colOff>
      <xdr:row>96</xdr:row>
      <xdr:rowOff>6787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23314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128809</xdr:rowOff>
    </xdr:from>
    <xdr:to>
      <xdr:col>41</xdr:col>
      <xdr:colOff>50800</xdr:colOff>
      <xdr:row>98</xdr:row>
      <xdr:rowOff>24812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759459"/>
          <a:ext cx="889000" cy="6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132269</xdr:rowOff>
    </xdr:from>
    <xdr:to>
      <xdr:col>41</xdr:col>
      <xdr:colOff>101600</xdr:colOff>
      <xdr:row>96</xdr:row>
      <xdr:rowOff>62419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78946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98306</xdr:rowOff>
    </xdr:from>
    <xdr:to>
      <xdr:col>36</xdr:col>
      <xdr:colOff>165100</xdr:colOff>
      <xdr:row>96</xdr:row>
      <xdr:rowOff>28456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44983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52601</xdr:rowOff>
    </xdr:from>
    <xdr:to>
      <xdr:col>55</xdr:col>
      <xdr:colOff>50800</xdr:colOff>
      <xdr:row>98</xdr:row>
      <xdr:rowOff>154201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8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138978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6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28043</xdr:rowOff>
    </xdr:from>
    <xdr:to>
      <xdr:col>50</xdr:col>
      <xdr:colOff>165100</xdr:colOff>
      <xdr:row>97</xdr:row>
      <xdr:rowOff>129643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120770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31293</xdr:rowOff>
    </xdr:from>
    <xdr:to>
      <xdr:col>46</xdr:col>
      <xdr:colOff>38100</xdr:colOff>
      <xdr:row>98</xdr:row>
      <xdr:rowOff>132893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124020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92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145462</xdr:rowOff>
    </xdr:from>
    <xdr:to>
      <xdr:col>41</xdr:col>
      <xdr:colOff>101600</xdr:colOff>
      <xdr:row>98</xdr:row>
      <xdr:rowOff>75612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66739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6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78009</xdr:rowOff>
    </xdr:from>
    <xdr:to>
      <xdr:col>36</xdr:col>
      <xdr:colOff>165100</xdr:colOff>
      <xdr:row>98</xdr:row>
      <xdr:rowOff>8159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0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170736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0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136547</xdr:rowOff>
    </xdr:from>
    <xdr:to>
      <xdr:col>81</xdr:col>
      <xdr:colOff>101600</xdr:colOff>
      <xdr:row>38</xdr:row>
      <xdr:rowOff>66697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83224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5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137592</xdr:rowOff>
    </xdr:from>
    <xdr:to>
      <xdr:col>76</xdr:col>
      <xdr:colOff>165100</xdr:colOff>
      <xdr:row>38</xdr:row>
      <xdr:rowOff>67742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84269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27243</xdr:rowOff>
    </xdr:from>
    <xdr:to>
      <xdr:col>72</xdr:col>
      <xdr:colOff>38100</xdr:colOff>
      <xdr:row>38</xdr:row>
      <xdr:rowOff>128843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4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145370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1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99057</xdr:rowOff>
    </xdr:from>
    <xdr:to>
      <xdr:col>67</xdr:col>
      <xdr:colOff>101600</xdr:colOff>
      <xdr:row>39</xdr:row>
      <xdr:rowOff>29207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1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45733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8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163207</xdr:rowOff>
    </xdr:from>
    <xdr:to>
      <xdr:col>85</xdr:col>
      <xdr:colOff>127000</xdr:colOff>
      <xdr:row>77</xdr:row>
      <xdr:rowOff>166700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364857"/>
          <a:ext cx="8382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166700</xdr:rowOff>
    </xdr:from>
    <xdr:to>
      <xdr:col>81</xdr:col>
      <xdr:colOff>50800</xdr:colOff>
      <xdr:row>77</xdr:row>
      <xdr:rowOff>169063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368350"/>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154280</xdr:rowOff>
    </xdr:from>
    <xdr:to>
      <xdr:col>81</xdr:col>
      <xdr:colOff>101600</xdr:colOff>
      <xdr:row>75</xdr:row>
      <xdr:rowOff>84430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100957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169063</xdr:rowOff>
    </xdr:from>
    <xdr:to>
      <xdr:col>76</xdr:col>
      <xdr:colOff>114300</xdr:colOff>
      <xdr:row>78</xdr:row>
      <xdr:rowOff>2515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370713"/>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158090</xdr:rowOff>
    </xdr:from>
    <xdr:to>
      <xdr:col>76</xdr:col>
      <xdr:colOff>165100</xdr:colOff>
      <xdr:row>75</xdr:row>
      <xdr:rowOff>88240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104767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2515</xdr:rowOff>
    </xdr:from>
    <xdr:to>
      <xdr:col>71</xdr:col>
      <xdr:colOff>177800</xdr:colOff>
      <xdr:row>78</xdr:row>
      <xdr:rowOff>3111</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375615"/>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162344</xdr:rowOff>
    </xdr:from>
    <xdr:to>
      <xdr:col>72</xdr:col>
      <xdr:colOff>38100</xdr:colOff>
      <xdr:row>75</xdr:row>
      <xdr:rowOff>92494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109021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149860</xdr:rowOff>
    </xdr:from>
    <xdr:to>
      <xdr:col>67</xdr:col>
      <xdr:colOff>101600</xdr:colOff>
      <xdr:row>75</xdr:row>
      <xdr:rowOff>80010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96537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112407</xdr:rowOff>
    </xdr:from>
    <xdr:to>
      <xdr:col>85</xdr:col>
      <xdr:colOff>177800</xdr:colOff>
      <xdr:row>78</xdr:row>
      <xdr:rowOff>42557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3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27334</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2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115900</xdr:rowOff>
    </xdr:from>
    <xdr:to>
      <xdr:col>81</xdr:col>
      <xdr:colOff>101600</xdr:colOff>
      <xdr:row>78</xdr:row>
      <xdr:rowOff>46050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3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37177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4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118263</xdr:rowOff>
    </xdr:from>
    <xdr:to>
      <xdr:col>76</xdr:col>
      <xdr:colOff>165100</xdr:colOff>
      <xdr:row>78</xdr:row>
      <xdr:rowOff>48413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3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39540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41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123165</xdr:rowOff>
    </xdr:from>
    <xdr:to>
      <xdr:col>72</xdr:col>
      <xdr:colOff>38100</xdr:colOff>
      <xdr:row>78</xdr:row>
      <xdr:rowOff>53315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3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44442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41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123761</xdr:rowOff>
    </xdr:from>
    <xdr:to>
      <xdr:col>67</xdr:col>
      <xdr:colOff>101600</xdr:colOff>
      <xdr:row>78</xdr:row>
      <xdr:rowOff>53911</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3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45038</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4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140337</xdr:rowOff>
    </xdr:from>
    <xdr:to>
      <xdr:col>85</xdr:col>
      <xdr:colOff>127000</xdr:colOff>
      <xdr:row>98</xdr:row>
      <xdr:rowOff>81293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770987"/>
          <a:ext cx="838200" cy="1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81293</xdr:rowOff>
    </xdr:from>
    <xdr:to>
      <xdr:col>81</xdr:col>
      <xdr:colOff>50800</xdr:colOff>
      <xdr:row>98</xdr:row>
      <xdr:rowOff>88232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883393"/>
          <a:ext cx="889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132580</xdr:rowOff>
    </xdr:from>
    <xdr:to>
      <xdr:col>81</xdr:col>
      <xdr:colOff>101600</xdr:colOff>
      <xdr:row>98</xdr:row>
      <xdr:rowOff>62730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76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79257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3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85782</xdr:rowOff>
    </xdr:from>
    <xdr:to>
      <xdr:col>76</xdr:col>
      <xdr:colOff>114300</xdr:colOff>
      <xdr:row>98</xdr:row>
      <xdr:rowOff>88232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887882"/>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153578</xdr:rowOff>
    </xdr:from>
    <xdr:to>
      <xdr:col>76</xdr:col>
      <xdr:colOff>165100</xdr:colOff>
      <xdr:row>98</xdr:row>
      <xdr:rowOff>83728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8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100255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5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53093</xdr:rowOff>
    </xdr:from>
    <xdr:to>
      <xdr:col>71</xdr:col>
      <xdr:colOff>177800</xdr:colOff>
      <xdr:row>98</xdr:row>
      <xdr:rowOff>85782</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855193"/>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148352</xdr:rowOff>
    </xdr:from>
    <xdr:to>
      <xdr:col>72</xdr:col>
      <xdr:colOff>38100</xdr:colOff>
      <xdr:row>98</xdr:row>
      <xdr:rowOff>78502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7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95029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5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122896</xdr:rowOff>
    </xdr:from>
    <xdr:to>
      <xdr:col>67</xdr:col>
      <xdr:colOff>101600</xdr:colOff>
      <xdr:row>98</xdr:row>
      <xdr:rowOff>53046</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69573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2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89537</xdr:rowOff>
    </xdr:from>
    <xdr:to>
      <xdr:col>85</xdr:col>
      <xdr:colOff>177800</xdr:colOff>
      <xdr:row>98</xdr:row>
      <xdr:rowOff>19687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67964</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6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30493</xdr:rowOff>
    </xdr:from>
    <xdr:to>
      <xdr:col>81</xdr:col>
      <xdr:colOff>101600</xdr:colOff>
      <xdr:row>98</xdr:row>
      <xdr:rowOff>132093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8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123220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92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37432</xdr:rowOff>
    </xdr:from>
    <xdr:to>
      <xdr:col>76</xdr:col>
      <xdr:colOff>165100</xdr:colOff>
      <xdr:row>98</xdr:row>
      <xdr:rowOff>139032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130159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9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34982</xdr:rowOff>
    </xdr:from>
    <xdr:to>
      <xdr:col>72</xdr:col>
      <xdr:colOff>38100</xdr:colOff>
      <xdr:row>98</xdr:row>
      <xdr:rowOff>136582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127709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9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2293</xdr:rowOff>
    </xdr:from>
    <xdr:to>
      <xdr:col>67</xdr:col>
      <xdr:colOff>101600</xdr:colOff>
      <xdr:row>98</xdr:row>
      <xdr:rowOff>103893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95020</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8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30531</xdr:rowOff>
    </xdr:from>
    <xdr:to>
      <xdr:col>112</xdr:col>
      <xdr:colOff>38100</xdr:colOff>
      <xdr:row>37</xdr:row>
      <xdr:rowOff>132131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3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148658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1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155575</xdr:rowOff>
    </xdr:from>
    <xdr:to>
      <xdr:col>107</xdr:col>
      <xdr:colOff>101600</xdr:colOff>
      <xdr:row>38</xdr:row>
      <xdr:rowOff>85725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102252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xdr:rowOff>
    </xdr:from>
    <xdr:to>
      <xdr:col>102</xdr:col>
      <xdr:colOff>165100</xdr:colOff>
      <xdr:row>38</xdr:row>
      <xdr:rowOff>109804</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126331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27559</xdr:rowOff>
    </xdr:from>
    <xdr:to>
      <xdr:col>98</xdr:col>
      <xdr:colOff>38100</xdr:colOff>
      <xdr:row>38</xdr:row>
      <xdr:rowOff>129159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4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145686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31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41821</xdr:rowOff>
    </xdr:from>
    <xdr:to>
      <xdr:col>116</xdr:col>
      <xdr:colOff>63500</xdr:colOff>
      <xdr:row>59</xdr:row>
      <xdr:rowOff>44412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157371"/>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41821</xdr:rowOff>
    </xdr:from>
    <xdr:to>
      <xdr:col>111</xdr:col>
      <xdr:colOff>177800</xdr:colOff>
      <xdr:row>59</xdr:row>
      <xdr:rowOff>41821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15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71848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41821</xdr:rowOff>
    </xdr:from>
    <xdr:to>
      <xdr:col>107</xdr:col>
      <xdr:colOff>50800</xdr:colOff>
      <xdr:row>59</xdr:row>
      <xdr:rowOff>41821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15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80725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40678</xdr:rowOff>
    </xdr:from>
    <xdr:to>
      <xdr:col>102</xdr:col>
      <xdr:colOff>114300</xdr:colOff>
      <xdr:row>59</xdr:row>
      <xdr:rowOff>41821</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101562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75620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67695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165062</xdr:rowOff>
    </xdr:from>
    <xdr:to>
      <xdr:col>116</xdr:col>
      <xdr:colOff>114300</xdr:colOff>
      <xdr:row>59</xdr:row>
      <xdr:rowOff>95212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79989</xdr:rowOff>
    </xdr:from>
    <xdr:ext cx="249299"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10024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162471</xdr:rowOff>
    </xdr:from>
    <xdr:to>
      <xdr:col>112</xdr:col>
      <xdr:colOff>38100</xdr:colOff>
      <xdr:row>59</xdr:row>
      <xdr:rowOff>92621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83748</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66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162471</xdr:rowOff>
    </xdr:from>
    <xdr:to>
      <xdr:col>107</xdr:col>
      <xdr:colOff>101600</xdr:colOff>
      <xdr:row>59</xdr:row>
      <xdr:rowOff>92621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83748</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77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162471</xdr:rowOff>
    </xdr:from>
    <xdr:to>
      <xdr:col>102</xdr:col>
      <xdr:colOff>165100</xdr:colOff>
      <xdr:row>59</xdr:row>
      <xdr:rowOff>92621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83748</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88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161328</xdr:rowOff>
    </xdr:from>
    <xdr:to>
      <xdr:col>98</xdr:col>
      <xdr:colOff>38100</xdr:colOff>
      <xdr:row>59</xdr:row>
      <xdr:rowOff>91478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82605</xdr:rowOff>
    </xdr:from>
    <xdr:ext cx="313932"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99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35230</xdr:rowOff>
    </xdr:from>
    <xdr:to>
      <xdr:col>116</xdr:col>
      <xdr:colOff>63500</xdr:colOff>
      <xdr:row>75</xdr:row>
      <xdr:rowOff>37450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1323300" y="12893980"/>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18738</xdr:rowOff>
    </xdr:from>
    <xdr:to>
      <xdr:col>111</xdr:col>
      <xdr:colOff>177800</xdr:colOff>
      <xdr:row>75</xdr:row>
      <xdr:rowOff>35230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0434300" y="12877488"/>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164926</xdr:rowOff>
    </xdr:from>
    <xdr:to>
      <xdr:col>112</xdr:col>
      <xdr:colOff>38100</xdr:colOff>
      <xdr:row>75</xdr:row>
      <xdr:rowOff>95076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86203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94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18738</xdr:rowOff>
    </xdr:from>
    <xdr:to>
      <xdr:col>107</xdr:col>
      <xdr:colOff>50800</xdr:colOff>
      <xdr:row>76</xdr:row>
      <xdr:rowOff>10672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2877488"/>
          <a:ext cx="889000" cy="1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144090</xdr:rowOff>
    </xdr:from>
    <xdr:to>
      <xdr:col>107</xdr:col>
      <xdr:colOff>101600</xdr:colOff>
      <xdr:row>74</xdr:row>
      <xdr:rowOff>74240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90767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4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6982</xdr:rowOff>
    </xdr:from>
    <xdr:to>
      <xdr:col>102</xdr:col>
      <xdr:colOff>114300</xdr:colOff>
      <xdr:row>76</xdr:row>
      <xdr:rowOff>10672</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2865732"/>
          <a:ext cx="889000" cy="17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139976</xdr:rowOff>
    </xdr:from>
    <xdr:to>
      <xdr:col>102</xdr:col>
      <xdr:colOff>165100</xdr:colOff>
      <xdr:row>74</xdr:row>
      <xdr:rowOff>70126</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86653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92297</xdr:rowOff>
    </xdr:from>
    <xdr:to>
      <xdr:col>98</xdr:col>
      <xdr:colOff>38100</xdr:colOff>
      <xdr:row>74</xdr:row>
      <xdr:rowOff>22447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60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38974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3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158100</xdr:rowOff>
    </xdr:from>
    <xdr:to>
      <xdr:col>116</xdr:col>
      <xdr:colOff>114300</xdr:colOff>
      <xdr:row>75</xdr:row>
      <xdr:rowOff>88250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84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9527</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6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155880</xdr:rowOff>
    </xdr:from>
    <xdr:to>
      <xdr:col>112</xdr:col>
      <xdr:colOff>38100</xdr:colOff>
      <xdr:row>75</xdr:row>
      <xdr:rowOff>86030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8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102557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6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139388</xdr:rowOff>
    </xdr:from>
    <xdr:to>
      <xdr:col>107</xdr:col>
      <xdr:colOff>101600</xdr:colOff>
      <xdr:row>75</xdr:row>
      <xdr:rowOff>69538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8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60665</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131321</xdr:rowOff>
    </xdr:from>
    <xdr:to>
      <xdr:col>102</xdr:col>
      <xdr:colOff>165100</xdr:colOff>
      <xdr:row>76</xdr:row>
      <xdr:rowOff>61472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990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52599</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0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127632</xdr:rowOff>
    </xdr:from>
    <xdr:to>
      <xdr:col>98</xdr:col>
      <xdr:colOff>38100</xdr:colOff>
      <xdr:row>75</xdr:row>
      <xdr:rowOff>57782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8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48909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290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歳出決算総額は、住民一人当たり</a:t>
          </a:r>
          <a:r>
            <a:rPr kumimoji="1" lang="en-US" altLang="ja-JP" sz="1000" b="0" i="0" baseline="0">
              <a:solidFill>
                <a:schemeClr val="dk1"/>
              </a:solidFill>
              <a:effectLst/>
              <a:latin typeface="+mn-lt"/>
              <a:ea typeface="+mn-ea"/>
              <a:cs typeface="+mn-cs"/>
            </a:rPr>
            <a:t>448,094</a:t>
          </a:r>
          <a:r>
            <a:rPr kumimoji="1" lang="ja-JP" altLang="ja-JP" sz="1000" b="0" i="0" baseline="0">
              <a:solidFill>
                <a:schemeClr val="dk1"/>
              </a:solidFill>
              <a:effectLst/>
              <a:latin typeface="+mn-lt"/>
              <a:ea typeface="+mn-ea"/>
              <a:cs typeface="+mn-cs"/>
            </a:rPr>
            <a:t>円となっています。令和</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年度</a:t>
          </a:r>
          <a:r>
            <a:rPr kumimoji="1" lang="ja-JP" altLang="en-US" sz="1000" b="0" i="0" baseline="0">
              <a:solidFill>
                <a:schemeClr val="dk1"/>
              </a:solidFill>
              <a:effectLst/>
              <a:latin typeface="+mn-lt"/>
              <a:ea typeface="+mn-ea"/>
              <a:cs typeface="+mn-cs"/>
            </a:rPr>
            <a:t>の補助費等</a:t>
          </a:r>
          <a:r>
            <a:rPr kumimoji="1" lang="ja-JP" altLang="ja-JP" sz="1000" b="0" i="0" baseline="0">
              <a:solidFill>
                <a:schemeClr val="dk1"/>
              </a:solidFill>
              <a:effectLst/>
              <a:latin typeface="+mn-lt"/>
              <a:ea typeface="+mn-ea"/>
              <a:cs typeface="+mn-cs"/>
            </a:rPr>
            <a:t>は</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新型コロナウイルス感染症の影響により、国の緊急経済対策として実施した「特別定額給付金給付事業」について、国民一人に対し</a:t>
          </a:r>
          <a:r>
            <a:rPr kumimoji="1" lang="en-US" altLang="ja-JP" sz="1000" b="0" i="0" baseline="0">
              <a:solidFill>
                <a:schemeClr val="dk1"/>
              </a:solidFill>
              <a:effectLst/>
              <a:latin typeface="+mn-lt"/>
              <a:ea typeface="+mn-ea"/>
              <a:cs typeface="+mn-cs"/>
            </a:rPr>
            <a:t>10</a:t>
          </a:r>
          <a:r>
            <a:rPr kumimoji="1" lang="ja-JP" altLang="ja-JP" sz="1000" b="0" i="0" baseline="0">
              <a:solidFill>
                <a:schemeClr val="dk1"/>
              </a:solidFill>
              <a:effectLst/>
              <a:latin typeface="+mn-lt"/>
              <a:ea typeface="+mn-ea"/>
              <a:cs typeface="+mn-cs"/>
            </a:rPr>
            <a:t>万円を給付した「特別定額給付金」の性質区分が「補助費等」に位置づくことから、補助費等の全体的な平均値が底上げされています。</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ja-JP" sz="1000" b="0" i="0" baseline="0">
              <a:solidFill>
                <a:schemeClr val="dk1"/>
              </a:solidFill>
              <a:effectLst/>
              <a:latin typeface="+mn-lt"/>
              <a:ea typeface="+mn-ea"/>
              <a:cs typeface="+mn-cs"/>
            </a:rPr>
            <a:t>　本市の住民一人当たりの金額が最も高い扶助費は、住民一人当たり</a:t>
          </a:r>
          <a:r>
            <a:rPr kumimoji="1" lang="en-US" altLang="ja-JP" sz="1000" b="0" i="0" baseline="0">
              <a:solidFill>
                <a:schemeClr val="dk1"/>
              </a:solidFill>
              <a:effectLst/>
              <a:latin typeface="+mn-lt"/>
              <a:ea typeface="+mn-ea"/>
              <a:cs typeface="+mn-cs"/>
            </a:rPr>
            <a:t>179,130</a:t>
          </a:r>
          <a:r>
            <a:rPr kumimoji="1" lang="ja-JP" altLang="ja-JP" sz="1000" b="0" i="0" baseline="0">
              <a:solidFill>
                <a:schemeClr val="dk1"/>
              </a:solidFill>
              <a:effectLst/>
              <a:latin typeface="+mn-lt"/>
              <a:ea typeface="+mn-ea"/>
              <a:cs typeface="+mn-cs"/>
            </a:rPr>
            <a:t>円となっており、類似団体平均と比較しても約</a:t>
          </a:r>
          <a:r>
            <a:rPr kumimoji="1" lang="en-US" altLang="ja-JP" sz="1000" b="0" i="0" baseline="0">
              <a:solidFill>
                <a:schemeClr val="dk1"/>
              </a:solidFill>
              <a:effectLst/>
              <a:latin typeface="+mn-lt"/>
              <a:ea typeface="+mn-ea"/>
              <a:cs typeface="+mn-cs"/>
            </a:rPr>
            <a:t>1.5</a:t>
          </a:r>
          <a:r>
            <a:rPr kumimoji="1" lang="ja-JP" altLang="ja-JP" sz="1000" b="0" i="0" baseline="0">
              <a:solidFill>
                <a:schemeClr val="dk1"/>
              </a:solidFill>
              <a:effectLst/>
              <a:latin typeface="+mn-lt"/>
              <a:ea typeface="+mn-ea"/>
              <a:cs typeface="+mn-cs"/>
            </a:rPr>
            <a:t>倍程度で推移しており、介護給付費・訓練等給付費の増加等が</a:t>
          </a:r>
          <a:r>
            <a:rPr lang="ja-JP" altLang="ja-JP" sz="1000" b="0" i="0" baseline="0">
              <a:solidFill>
                <a:schemeClr val="dk1"/>
              </a:solidFill>
              <a:effectLst/>
              <a:latin typeface="+mn-lt"/>
              <a:ea typeface="+mn-ea"/>
              <a:cs typeface="+mn-cs"/>
            </a:rPr>
            <a:t>主な要因です。</a:t>
          </a:r>
          <a:r>
            <a:rPr kumimoji="1" lang="ja-JP" altLang="ja-JP" sz="1000" b="0" i="0" baseline="0">
              <a:solidFill>
                <a:schemeClr val="dk1"/>
              </a:solidFill>
              <a:effectLst/>
              <a:latin typeface="+mn-lt"/>
              <a:ea typeface="+mn-ea"/>
              <a:cs typeface="+mn-cs"/>
            </a:rPr>
            <a:t>繰出金は、住民一人当たり</a:t>
          </a:r>
          <a:r>
            <a:rPr kumimoji="1" lang="en-US" altLang="ja-JP" sz="1000" b="0" i="0" baseline="0">
              <a:solidFill>
                <a:schemeClr val="dk1"/>
              </a:solidFill>
              <a:effectLst/>
              <a:latin typeface="+mn-lt"/>
              <a:ea typeface="+mn-ea"/>
              <a:cs typeface="+mn-cs"/>
            </a:rPr>
            <a:t>42,881</a:t>
          </a:r>
          <a:r>
            <a:rPr kumimoji="1" lang="ja-JP" altLang="ja-JP" sz="1000" b="0" i="0" baseline="0">
              <a:solidFill>
                <a:schemeClr val="dk1"/>
              </a:solidFill>
              <a:effectLst/>
              <a:latin typeface="+mn-lt"/>
              <a:ea typeface="+mn-ea"/>
              <a:cs typeface="+mn-cs"/>
            </a:rPr>
            <a:t>円となっており類似団体平均と比較して</a:t>
          </a:r>
          <a:r>
            <a:rPr kumimoji="1" lang="ja-JP" altLang="en-US" sz="1000" b="0" i="0" baseline="0">
              <a:solidFill>
                <a:schemeClr val="dk1"/>
              </a:solidFill>
              <a:effectLst/>
              <a:latin typeface="+mn-lt"/>
              <a:ea typeface="+mn-ea"/>
              <a:cs typeface="+mn-cs"/>
            </a:rPr>
            <a:t>依然として高く</a:t>
          </a:r>
          <a:r>
            <a:rPr kumimoji="1" lang="ja-JP" altLang="ja-JP" sz="1000" b="0" i="0" baseline="0">
              <a:solidFill>
                <a:schemeClr val="dk1"/>
              </a:solidFill>
              <a:effectLst/>
              <a:latin typeface="+mn-lt"/>
              <a:ea typeface="+mn-ea"/>
              <a:cs typeface="+mn-cs"/>
            </a:rPr>
            <a:t>、都市核地区土地区画整理事業が終盤を迎えていることから、当該事業への</a:t>
          </a:r>
          <a:r>
            <a:rPr kumimoji="1" lang="ja-JP" altLang="en-US" sz="1000" b="0" i="0" baseline="0">
              <a:solidFill>
                <a:schemeClr val="dk1"/>
              </a:solidFill>
              <a:effectLst/>
              <a:latin typeface="+mn-lt"/>
              <a:ea typeface="+mn-ea"/>
              <a:cs typeface="+mn-cs"/>
            </a:rPr>
            <a:t>繰</a:t>
          </a:r>
          <a:r>
            <a:rPr kumimoji="1" lang="ja-JP" altLang="ja-JP" sz="1000" b="0" i="0" baseline="0">
              <a:solidFill>
                <a:schemeClr val="dk1"/>
              </a:solidFill>
              <a:effectLst/>
              <a:latin typeface="+mn-lt"/>
              <a:ea typeface="+mn-ea"/>
              <a:cs typeface="+mn-cs"/>
            </a:rPr>
            <a:t>出金の支出の増加が見込まれます。</a:t>
          </a:r>
          <a:r>
            <a:rPr kumimoji="1" lang="ja-JP" altLang="en-US" sz="1000" b="0" i="0" baseline="0">
              <a:solidFill>
                <a:schemeClr val="dk1"/>
              </a:solidFill>
              <a:effectLst/>
              <a:latin typeface="+mn-lt"/>
              <a:ea typeface="+mn-ea"/>
              <a:cs typeface="+mn-cs"/>
            </a:rPr>
            <a:t>積立金は、令和</a:t>
          </a:r>
          <a:r>
            <a:rPr kumimoji="1" lang="en-US" altLang="ja-JP" sz="1000" b="0" i="0" baseline="0">
              <a:solidFill>
                <a:schemeClr val="dk1"/>
              </a:solidFill>
              <a:effectLst/>
              <a:latin typeface="+mn-lt"/>
              <a:ea typeface="+mn-ea"/>
              <a:cs typeface="+mn-cs"/>
            </a:rPr>
            <a:t>3</a:t>
          </a:r>
          <a:r>
            <a:rPr kumimoji="1" lang="ja-JP" altLang="en-US" sz="1000" b="0" i="0" baseline="0">
              <a:solidFill>
                <a:schemeClr val="dk1"/>
              </a:solidFill>
              <a:effectLst/>
              <a:latin typeface="+mn-lt"/>
              <a:ea typeface="+mn-ea"/>
              <a:cs typeface="+mn-cs"/>
            </a:rPr>
            <a:t>年度に減債基金を創設して積み立てたことから、</a:t>
          </a:r>
          <a:r>
            <a:rPr kumimoji="1" lang="ja-JP" altLang="ja-JP" sz="1000" b="0" i="0" baseline="0">
              <a:solidFill>
                <a:schemeClr val="dk1"/>
              </a:solidFill>
              <a:effectLst/>
              <a:latin typeface="+mn-lt"/>
              <a:ea typeface="+mn-ea"/>
              <a:cs typeface="+mn-cs"/>
            </a:rPr>
            <a:t>住民一人当たり</a:t>
          </a:r>
          <a:r>
            <a:rPr kumimoji="1" lang="en-US" altLang="ja-JP" sz="1000" b="0" i="0" baseline="0">
              <a:solidFill>
                <a:schemeClr val="dk1"/>
              </a:solidFill>
              <a:effectLst/>
              <a:latin typeface="+mn-lt"/>
              <a:ea typeface="+mn-ea"/>
              <a:cs typeface="+mn-cs"/>
            </a:rPr>
            <a:t>18,461</a:t>
          </a:r>
          <a:r>
            <a:rPr kumimoji="1" lang="ja-JP" altLang="ja-JP" sz="1000" b="0" i="0" baseline="0">
              <a:solidFill>
                <a:schemeClr val="dk1"/>
              </a:solidFill>
              <a:effectLst/>
              <a:latin typeface="+mn-lt"/>
              <a:ea typeface="+mn-ea"/>
              <a:cs typeface="+mn-cs"/>
            </a:rPr>
            <a:t>円となり</a:t>
          </a:r>
          <a:r>
            <a:rPr kumimoji="1" lang="ja-JP" altLang="en-US" sz="1000" b="0" i="0" baseline="0">
              <a:solidFill>
                <a:schemeClr val="dk1"/>
              </a:solidFill>
              <a:effectLst/>
              <a:latin typeface="+mn-lt"/>
              <a:ea typeface="+mn-ea"/>
              <a:cs typeface="+mn-cs"/>
            </a:rPr>
            <a:t>ました。</a:t>
          </a:r>
          <a:r>
            <a:rPr kumimoji="1" lang="ja-JP" altLang="ja-JP" sz="1000" b="0" i="0" baseline="0">
              <a:solidFill>
                <a:schemeClr val="dk1"/>
              </a:solidFill>
              <a:effectLst/>
              <a:latin typeface="+mn-lt"/>
              <a:ea typeface="+mn-ea"/>
              <a:cs typeface="+mn-cs"/>
            </a:rPr>
            <a:t>その他の経費については</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平均値と比較して概ね低い水準で推移しています。</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今後も、平均値と比較して最も高い水準にある扶助費の抑制が課題であることから、被扶助者への自立支援に向けた取組みを図り抑制を図っていきます。また、比較的高い水準にある</a:t>
          </a:r>
          <a:r>
            <a:rPr kumimoji="1" lang="ja-JP" altLang="en-US" sz="1000" b="0" i="0" baseline="0">
              <a:solidFill>
                <a:schemeClr val="dk1"/>
              </a:solidFill>
              <a:effectLst/>
              <a:latin typeface="+mn-lt"/>
              <a:ea typeface="+mn-ea"/>
              <a:cs typeface="+mn-cs"/>
            </a:rPr>
            <a:t>繰</a:t>
          </a:r>
          <a:r>
            <a:rPr kumimoji="1" lang="ja-JP" altLang="ja-JP" sz="1000" b="0" i="0" baseline="0">
              <a:solidFill>
                <a:schemeClr val="dk1"/>
              </a:solidFill>
              <a:effectLst/>
              <a:latin typeface="+mn-lt"/>
              <a:ea typeface="+mn-ea"/>
              <a:cs typeface="+mn-cs"/>
            </a:rPr>
            <a:t>出金についても各特別会計の計画指針に基づき、法定外の操出しを圧縮するよう対応を図っていきます。その他の経費については、比較的低い水準を推移しているものの、経常的な費用については改善を図るべきものが多く存在するため、中長期的に事務事業の改善をするよう対応をしていきます。</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71,872
70,086
15.32
33,521,811
32,205,435
1,299,819
15,049,194
14,709,740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73863</xdr:rowOff>
    </xdr:from>
    <xdr:to>
      <xdr:col>24</xdr:col>
      <xdr:colOff>63500</xdr:colOff>
      <xdr:row>34</xdr:row>
      <xdr:rowOff>83922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03163"/>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64719</xdr:rowOff>
    </xdr:from>
    <xdr:to>
      <xdr:col>19</xdr:col>
      <xdr:colOff>177800</xdr:colOff>
      <xdr:row>34</xdr:row>
      <xdr:rowOff>73863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9401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41859</xdr:rowOff>
    </xdr:from>
    <xdr:to>
      <xdr:col>15</xdr:col>
      <xdr:colOff>50800</xdr:colOff>
      <xdr:row>34</xdr:row>
      <xdr:rowOff>64719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7115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34087</xdr:rowOff>
    </xdr:from>
    <xdr:to>
      <xdr:col>10</xdr:col>
      <xdr:colOff>114300</xdr:colOff>
      <xdr:row>34</xdr:row>
      <xdr:rowOff>41859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6338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33122</xdr:rowOff>
    </xdr:from>
    <xdr:to>
      <xdr:col>24</xdr:col>
      <xdr:colOff>114300</xdr:colOff>
      <xdr:row>34</xdr:row>
      <xdr:rowOff>134722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55999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1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23063</xdr:rowOff>
    </xdr:from>
    <xdr:to>
      <xdr:col>20</xdr:col>
      <xdr:colOff>38100</xdr:colOff>
      <xdr:row>34</xdr:row>
      <xdr:rowOff>124663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141190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13919</xdr:rowOff>
    </xdr:from>
    <xdr:to>
      <xdr:col>15</xdr:col>
      <xdr:colOff>101600</xdr:colOff>
      <xdr:row>34</xdr:row>
      <xdr:rowOff>115519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132046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162509</xdr:rowOff>
    </xdr:from>
    <xdr:to>
      <xdr:col>10</xdr:col>
      <xdr:colOff>165100</xdr:colOff>
      <xdr:row>34</xdr:row>
      <xdr:rowOff>92659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109186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9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154737</xdr:rowOff>
    </xdr:from>
    <xdr:to>
      <xdr:col>6</xdr:col>
      <xdr:colOff>38100</xdr:colOff>
      <xdr:row>34</xdr:row>
      <xdr:rowOff>84887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101414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7757</xdr:rowOff>
    </xdr:from>
    <xdr:to>
      <xdr:col>24</xdr:col>
      <xdr:colOff>63500</xdr:colOff>
      <xdr:row>57</xdr:row>
      <xdr:rowOff>79560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37507"/>
          <a:ext cx="838200" cy="4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7757</xdr:rowOff>
    </xdr:from>
    <xdr:to>
      <xdr:col>19</xdr:col>
      <xdr:colOff>177800</xdr:colOff>
      <xdr:row>57</xdr:row>
      <xdr:rowOff>119931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37507"/>
          <a:ext cx="889000" cy="45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147010</xdr:rowOff>
    </xdr:from>
    <xdr:to>
      <xdr:col>20</xdr:col>
      <xdr:colOff>38100</xdr:colOff>
      <xdr:row>54</xdr:row>
      <xdr:rowOff>77160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3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93687</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0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119931</xdr:rowOff>
    </xdr:from>
    <xdr:to>
      <xdr:col>15</xdr:col>
      <xdr:colOff>50800</xdr:colOff>
      <xdr:row>57</xdr:row>
      <xdr:rowOff>139526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925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115253</xdr:rowOff>
    </xdr:from>
    <xdr:to>
      <xdr:col>15</xdr:col>
      <xdr:colOff>101600</xdr:colOff>
      <xdr:row>57</xdr:row>
      <xdr:rowOff>45403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61930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122825</xdr:rowOff>
    </xdr:from>
    <xdr:to>
      <xdr:col>10</xdr:col>
      <xdr:colOff>114300</xdr:colOff>
      <xdr:row>57</xdr:row>
      <xdr:rowOff>139526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95475"/>
          <a:ext cx="8890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129929</xdr:rowOff>
    </xdr:from>
    <xdr:to>
      <xdr:col>10</xdr:col>
      <xdr:colOff>165100</xdr:colOff>
      <xdr:row>57</xdr:row>
      <xdr:rowOff>60079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76606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0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129143</xdr:rowOff>
    </xdr:from>
    <xdr:to>
      <xdr:col>6</xdr:col>
      <xdr:colOff>38100</xdr:colOff>
      <xdr:row>57</xdr:row>
      <xdr:rowOff>59293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75820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28760</xdr:rowOff>
    </xdr:from>
    <xdr:to>
      <xdr:col>24</xdr:col>
      <xdr:colOff>114300</xdr:colOff>
      <xdr:row>57</xdr:row>
      <xdr:rowOff>130360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115137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128407</xdr:rowOff>
    </xdr:from>
    <xdr:to>
      <xdr:col>20</xdr:col>
      <xdr:colOff>38100</xdr:colOff>
      <xdr:row>55</xdr:row>
      <xdr:rowOff>58557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49684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7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69131</xdr:rowOff>
    </xdr:from>
    <xdr:to>
      <xdr:col>15</xdr:col>
      <xdr:colOff>101600</xdr:colOff>
      <xdr:row>57</xdr:row>
      <xdr:rowOff>170731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161858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3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88726</xdr:rowOff>
    </xdr:from>
    <xdr:to>
      <xdr:col>10</xdr:col>
      <xdr:colOff>165100</xdr:colOff>
      <xdr:row>58</xdr:row>
      <xdr:rowOff>18876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6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10003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72025</xdr:rowOff>
    </xdr:from>
    <xdr:to>
      <xdr:col>6</xdr:col>
      <xdr:colOff>38100</xdr:colOff>
      <xdr:row>58</xdr:row>
      <xdr:rowOff>2175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164752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169523</xdr:rowOff>
    </xdr:from>
    <xdr:to>
      <xdr:col>24</xdr:col>
      <xdr:colOff>63500</xdr:colOff>
      <xdr:row>74</xdr:row>
      <xdr:rowOff>65377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13923"/>
          <a:ext cx="838200" cy="23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65377</xdr:rowOff>
    </xdr:from>
    <xdr:to>
      <xdr:col>19</xdr:col>
      <xdr:colOff>177800</xdr:colOff>
      <xdr:row>74</xdr:row>
      <xdr:rowOff>168656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52677"/>
          <a:ext cx="889000" cy="10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73746</xdr:rowOff>
    </xdr:from>
    <xdr:to>
      <xdr:col>20</xdr:col>
      <xdr:colOff>38100</xdr:colOff>
      <xdr:row>77</xdr:row>
      <xdr:rowOff>3896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166473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9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168656</xdr:rowOff>
    </xdr:from>
    <xdr:to>
      <xdr:col>15</xdr:col>
      <xdr:colOff>50800</xdr:colOff>
      <xdr:row>75</xdr:row>
      <xdr:rowOff>74806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55956"/>
          <a:ext cx="889000" cy="7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124591</xdr:rowOff>
    </xdr:from>
    <xdr:to>
      <xdr:col>15</xdr:col>
      <xdr:colOff>101600</xdr:colOff>
      <xdr:row>77</xdr:row>
      <xdr:rowOff>54741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45868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4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14227</xdr:rowOff>
    </xdr:from>
    <xdr:to>
      <xdr:col>10</xdr:col>
      <xdr:colOff>114300</xdr:colOff>
      <xdr:row>75</xdr:row>
      <xdr:rowOff>74806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872977"/>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5738</xdr:rowOff>
    </xdr:from>
    <xdr:to>
      <xdr:col>10</xdr:col>
      <xdr:colOff>165100</xdr:colOff>
      <xdr:row>77</xdr:row>
      <xdr:rowOff>107338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98465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0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4880</xdr:rowOff>
    </xdr:from>
    <xdr:to>
      <xdr:col>6</xdr:col>
      <xdr:colOff>38100</xdr:colOff>
      <xdr:row>77</xdr:row>
      <xdr:rowOff>106480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0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97607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9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118723</xdr:rowOff>
    </xdr:from>
    <xdr:to>
      <xdr:col>24</xdr:col>
      <xdr:colOff>114300</xdr:colOff>
      <xdr:row>73</xdr:row>
      <xdr:rowOff>48873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141600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1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14577</xdr:rowOff>
    </xdr:from>
    <xdr:to>
      <xdr:col>20</xdr:col>
      <xdr:colOff>38100</xdr:colOff>
      <xdr:row>74</xdr:row>
      <xdr:rowOff>116177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132704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7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117856</xdr:rowOff>
    </xdr:from>
    <xdr:to>
      <xdr:col>15</xdr:col>
      <xdr:colOff>101600</xdr:colOff>
      <xdr:row>75</xdr:row>
      <xdr:rowOff>48006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0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64533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8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24006</xdr:rowOff>
    </xdr:from>
    <xdr:to>
      <xdr:col>10</xdr:col>
      <xdr:colOff>165100</xdr:colOff>
      <xdr:row>75</xdr:row>
      <xdr:rowOff>125606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142133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5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134877</xdr:rowOff>
    </xdr:from>
    <xdr:to>
      <xdr:col>6</xdr:col>
      <xdr:colOff>38100</xdr:colOff>
      <xdr:row>75</xdr:row>
      <xdr:rowOff>65027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2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81554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9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96838</xdr:rowOff>
    </xdr:from>
    <xdr:to>
      <xdr:col>24</xdr:col>
      <xdr:colOff>63500</xdr:colOff>
      <xdr:row>99</xdr:row>
      <xdr:rowOff>56121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98938"/>
          <a:ext cx="838200" cy="13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56121</xdr:rowOff>
    </xdr:from>
    <xdr:to>
      <xdr:col>19</xdr:col>
      <xdr:colOff>177800</xdr:colOff>
      <xdr:row>99</xdr:row>
      <xdr:rowOff>68771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29671"/>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131865</xdr:rowOff>
    </xdr:from>
    <xdr:to>
      <xdr:col>20</xdr:col>
      <xdr:colOff>38100</xdr:colOff>
      <xdr:row>98</xdr:row>
      <xdr:rowOff>62015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6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78542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3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66205</xdr:rowOff>
    </xdr:from>
    <xdr:to>
      <xdr:col>15</xdr:col>
      <xdr:colOff>50800</xdr:colOff>
      <xdr:row>99</xdr:row>
      <xdr:rowOff>68771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7039755"/>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1969</xdr:rowOff>
    </xdr:from>
    <xdr:to>
      <xdr:col>15</xdr:col>
      <xdr:colOff>101600</xdr:colOff>
      <xdr:row>98</xdr:row>
      <xdr:rowOff>103569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120096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66205</xdr:rowOff>
    </xdr:from>
    <xdr:to>
      <xdr:col>10</xdr:col>
      <xdr:colOff>114300</xdr:colOff>
      <xdr:row>99</xdr:row>
      <xdr:rowOff>89128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39755"/>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27330</xdr:rowOff>
    </xdr:from>
    <xdr:to>
      <xdr:col>10</xdr:col>
      <xdr:colOff>165100</xdr:colOff>
      <xdr:row>98</xdr:row>
      <xdr:rowOff>128930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145457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49327</xdr:rowOff>
    </xdr:from>
    <xdr:to>
      <xdr:col>6</xdr:col>
      <xdr:colOff>38100</xdr:colOff>
      <xdr:row>98</xdr:row>
      <xdr:rowOff>150927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5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167454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2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46038</xdr:rowOff>
    </xdr:from>
    <xdr:to>
      <xdr:col>24</xdr:col>
      <xdr:colOff>114300</xdr:colOff>
      <xdr:row>98</xdr:row>
      <xdr:rowOff>147638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4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24465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5321</xdr:rowOff>
    </xdr:from>
    <xdr:to>
      <xdr:col>20</xdr:col>
      <xdr:colOff>38100</xdr:colOff>
      <xdr:row>99</xdr:row>
      <xdr:rowOff>106921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98048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7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17971</xdr:rowOff>
    </xdr:from>
    <xdr:to>
      <xdr:col>15</xdr:col>
      <xdr:colOff>101600</xdr:colOff>
      <xdr:row>99</xdr:row>
      <xdr:rowOff>119571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110698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8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15405</xdr:rowOff>
    </xdr:from>
    <xdr:to>
      <xdr:col>10</xdr:col>
      <xdr:colOff>165100</xdr:colOff>
      <xdr:row>99</xdr:row>
      <xdr:rowOff>117005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108132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8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38328</xdr:rowOff>
    </xdr:from>
    <xdr:to>
      <xdr:col>6</xdr:col>
      <xdr:colOff>38100</xdr:colOff>
      <xdr:row>99</xdr:row>
      <xdr:rowOff>139928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1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131055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132842</xdr:rowOff>
    </xdr:from>
    <xdr:to>
      <xdr:col>55</xdr:col>
      <xdr:colOff>0</xdr:colOff>
      <xdr:row>38</xdr:row>
      <xdr:rowOff>21209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76492"/>
          <a:ext cx="8382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99695</xdr:rowOff>
    </xdr:from>
    <xdr:to>
      <xdr:col>50</xdr:col>
      <xdr:colOff>114300</xdr:colOff>
      <xdr:row>37</xdr:row>
      <xdr:rowOff>132842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43345"/>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159385</xdr:rowOff>
    </xdr:from>
    <xdr:to>
      <xdr:col>50</xdr:col>
      <xdr:colOff>165100</xdr:colOff>
      <xdr:row>37</xdr:row>
      <xdr:rowOff>89535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106062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98933</xdr:rowOff>
    </xdr:from>
    <xdr:to>
      <xdr:col>45</xdr:col>
      <xdr:colOff>177800</xdr:colOff>
      <xdr:row>37</xdr:row>
      <xdr:rowOff>99695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4258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66421</xdr:rowOff>
    </xdr:from>
    <xdr:to>
      <xdr:col>46</xdr:col>
      <xdr:colOff>38100</xdr:colOff>
      <xdr:row>37</xdr:row>
      <xdr:rowOff>168021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159148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02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84455</xdr:rowOff>
    </xdr:from>
    <xdr:to>
      <xdr:col>41</xdr:col>
      <xdr:colOff>50800</xdr:colOff>
      <xdr:row>37</xdr:row>
      <xdr:rowOff>98933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2810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77089</xdr:rowOff>
    </xdr:from>
    <xdr:to>
      <xdr:col>41</xdr:col>
      <xdr:colOff>101600</xdr:colOff>
      <xdr:row>38</xdr:row>
      <xdr:rowOff>7239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169816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67183</xdr:rowOff>
    </xdr:from>
    <xdr:to>
      <xdr:col>36</xdr:col>
      <xdr:colOff>165100</xdr:colOff>
      <xdr:row>37</xdr:row>
      <xdr:rowOff>168783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159910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141859</xdr:rowOff>
    </xdr:from>
    <xdr:to>
      <xdr:col>55</xdr:col>
      <xdr:colOff>50800</xdr:colOff>
      <xdr:row>38</xdr:row>
      <xdr:rowOff>72010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85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120286</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63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82042</xdr:rowOff>
    </xdr:from>
    <xdr:to>
      <xdr:col>50</xdr:col>
      <xdr:colOff>165100</xdr:colOff>
      <xdr:row>38</xdr:row>
      <xdr:rowOff>12192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3319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48895</xdr:rowOff>
    </xdr:from>
    <xdr:to>
      <xdr:col>46</xdr:col>
      <xdr:colOff>38100</xdr:colOff>
      <xdr:row>37</xdr:row>
      <xdr:rowOff>150495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167022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16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48133</xdr:rowOff>
    </xdr:from>
    <xdr:to>
      <xdr:col>41</xdr:col>
      <xdr:colOff>101600</xdr:colOff>
      <xdr:row>37</xdr:row>
      <xdr:rowOff>149733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166260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33655</xdr:rowOff>
    </xdr:from>
    <xdr:to>
      <xdr:col>36</xdr:col>
      <xdr:colOff>165100</xdr:colOff>
      <xdr:row>37</xdr:row>
      <xdr:rowOff>135255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151782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123858</xdr:rowOff>
    </xdr:from>
    <xdr:to>
      <xdr:col>55</xdr:col>
      <xdr:colOff>0</xdr:colOff>
      <xdr:row>58</xdr:row>
      <xdr:rowOff>127012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67958"/>
          <a:ext cx="8382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123858</xdr:rowOff>
    </xdr:from>
    <xdr:to>
      <xdr:col>50</xdr:col>
      <xdr:colOff>114300</xdr:colOff>
      <xdr:row>58</xdr:row>
      <xdr:rowOff>126784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67958"/>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48918</xdr:rowOff>
    </xdr:from>
    <xdr:to>
      <xdr:col>50</xdr:col>
      <xdr:colOff>165100</xdr:colOff>
      <xdr:row>55</xdr:row>
      <xdr:rowOff>150518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4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167045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2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122075</xdr:rowOff>
    </xdr:from>
    <xdr:to>
      <xdr:col>45</xdr:col>
      <xdr:colOff>177800</xdr:colOff>
      <xdr:row>58</xdr:row>
      <xdr:rowOff>126784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66175"/>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70132</xdr:rowOff>
    </xdr:from>
    <xdr:to>
      <xdr:col>46</xdr:col>
      <xdr:colOff>38100</xdr:colOff>
      <xdr:row>56</xdr:row>
      <xdr:rowOff>282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49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16809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27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121778</xdr:rowOff>
    </xdr:from>
    <xdr:to>
      <xdr:col>41</xdr:col>
      <xdr:colOff>50800</xdr:colOff>
      <xdr:row>58</xdr:row>
      <xdr:rowOff>122075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65878"/>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65400</xdr:rowOff>
    </xdr:from>
    <xdr:to>
      <xdr:col>41</xdr:col>
      <xdr:colOff>101600</xdr:colOff>
      <xdr:row>55</xdr:row>
      <xdr:rowOff>167000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49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12077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2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37259</xdr:rowOff>
    </xdr:from>
    <xdr:to>
      <xdr:col>36</xdr:col>
      <xdr:colOff>165100</xdr:colOff>
      <xdr:row>55</xdr:row>
      <xdr:rowOff>138859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46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155386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2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76212</xdr:rowOff>
    </xdr:from>
    <xdr:to>
      <xdr:col>55</xdr:col>
      <xdr:colOff>50800</xdr:colOff>
      <xdr:row>59</xdr:row>
      <xdr:rowOff>6362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162589</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3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73058</xdr:rowOff>
    </xdr:from>
    <xdr:to>
      <xdr:col>50</xdr:col>
      <xdr:colOff>165100</xdr:colOff>
      <xdr:row>59</xdr:row>
      <xdr:rowOff>3208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165785</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1010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75984</xdr:rowOff>
    </xdr:from>
    <xdr:to>
      <xdr:col>46</xdr:col>
      <xdr:colOff>38100</xdr:colOff>
      <xdr:row>59</xdr:row>
      <xdr:rowOff>6134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168711</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1011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71275</xdr:rowOff>
    </xdr:from>
    <xdr:to>
      <xdr:col>41</xdr:col>
      <xdr:colOff>101600</xdr:colOff>
      <xdr:row>59</xdr:row>
      <xdr:rowOff>1425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164002</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10108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70978</xdr:rowOff>
    </xdr:from>
    <xdr:to>
      <xdr:col>36</xdr:col>
      <xdr:colOff>165100</xdr:colOff>
      <xdr:row>59</xdr:row>
      <xdr:rowOff>1128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1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163705</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10107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170013</xdr:rowOff>
    </xdr:from>
    <xdr:to>
      <xdr:col>55</xdr:col>
      <xdr:colOff>0</xdr:colOff>
      <xdr:row>78</xdr:row>
      <xdr:rowOff>17239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71663"/>
          <a:ext cx="8382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170013</xdr:rowOff>
    </xdr:from>
    <xdr:to>
      <xdr:col>50</xdr:col>
      <xdr:colOff>114300</xdr:colOff>
      <xdr:row>78</xdr:row>
      <xdr:rowOff>52490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71663"/>
          <a:ext cx="8890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44424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52490</xdr:rowOff>
    </xdr:from>
    <xdr:to>
      <xdr:col>45</xdr:col>
      <xdr:colOff>177800</xdr:colOff>
      <xdr:row>78</xdr:row>
      <xdr:rowOff>74321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25590"/>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87012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163565</xdr:rowOff>
    </xdr:from>
    <xdr:to>
      <xdr:col>41</xdr:col>
      <xdr:colOff>50800</xdr:colOff>
      <xdr:row>78</xdr:row>
      <xdr:rowOff>74321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65215"/>
          <a:ext cx="889000" cy="8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85069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76611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137889</xdr:rowOff>
    </xdr:from>
    <xdr:to>
      <xdr:col>55</xdr:col>
      <xdr:colOff>50800</xdr:colOff>
      <xdr:row>78</xdr:row>
      <xdr:rowOff>68039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52816</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5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119213</xdr:rowOff>
    </xdr:from>
    <xdr:to>
      <xdr:col>50</xdr:col>
      <xdr:colOff>165100</xdr:colOff>
      <xdr:row>78</xdr:row>
      <xdr:rowOff>49363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40490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1690</xdr:rowOff>
    </xdr:from>
    <xdr:to>
      <xdr:col>46</xdr:col>
      <xdr:colOff>38100</xdr:colOff>
      <xdr:row>78</xdr:row>
      <xdr:rowOff>103290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94417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23521</xdr:rowOff>
    </xdr:from>
    <xdr:to>
      <xdr:col>41</xdr:col>
      <xdr:colOff>101600</xdr:colOff>
      <xdr:row>78</xdr:row>
      <xdr:rowOff>125121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116248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112765</xdr:rowOff>
    </xdr:from>
    <xdr:to>
      <xdr:col>36</xdr:col>
      <xdr:colOff>165100</xdr:colOff>
      <xdr:row>78</xdr:row>
      <xdr:rowOff>42915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34042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9449</xdr:rowOff>
    </xdr:from>
    <xdr:to>
      <xdr:col>55</xdr:col>
      <xdr:colOff>0</xdr:colOff>
      <xdr:row>97</xdr:row>
      <xdr:rowOff>31038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40099"/>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159855</xdr:rowOff>
    </xdr:from>
    <xdr:to>
      <xdr:col>50</xdr:col>
      <xdr:colOff>114300</xdr:colOff>
      <xdr:row>97</xdr:row>
      <xdr:rowOff>31038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19055"/>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28663</xdr:rowOff>
    </xdr:from>
    <xdr:to>
      <xdr:col>50</xdr:col>
      <xdr:colOff>165100</xdr:colOff>
      <xdr:row>95</xdr:row>
      <xdr:rowOff>130263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146790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127343</xdr:rowOff>
    </xdr:from>
    <xdr:to>
      <xdr:col>45</xdr:col>
      <xdr:colOff>177800</xdr:colOff>
      <xdr:row>96</xdr:row>
      <xdr:rowOff>159855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86543"/>
          <a:ext cx="889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65976</xdr:rowOff>
    </xdr:from>
    <xdr:to>
      <xdr:col>46</xdr:col>
      <xdr:colOff>38100</xdr:colOff>
      <xdr:row>95</xdr:row>
      <xdr:rowOff>167576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12653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77000</xdr:rowOff>
    </xdr:from>
    <xdr:to>
      <xdr:col>41</xdr:col>
      <xdr:colOff>50800</xdr:colOff>
      <xdr:row>96</xdr:row>
      <xdr:rowOff>127343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36200"/>
          <a:ext cx="889000" cy="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61213</xdr:rowOff>
    </xdr:from>
    <xdr:to>
      <xdr:col>41</xdr:col>
      <xdr:colOff>101600</xdr:colOff>
      <xdr:row>95</xdr:row>
      <xdr:rowOff>162813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43701</xdr:rowOff>
    </xdr:from>
    <xdr:to>
      <xdr:col>36</xdr:col>
      <xdr:colOff>165100</xdr:colOff>
      <xdr:row>95</xdr:row>
      <xdr:rowOff>145301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161828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130099</xdr:rowOff>
    </xdr:from>
    <xdr:to>
      <xdr:col>55</xdr:col>
      <xdr:colOff>50800</xdr:colOff>
      <xdr:row>97</xdr:row>
      <xdr:rowOff>60249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8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108526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6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151688</xdr:rowOff>
    </xdr:from>
    <xdr:to>
      <xdr:col>50</xdr:col>
      <xdr:colOff>165100</xdr:colOff>
      <xdr:row>97</xdr:row>
      <xdr:rowOff>81838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72965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109055</xdr:rowOff>
    </xdr:from>
    <xdr:to>
      <xdr:col>46</xdr:col>
      <xdr:colOff>38100</xdr:colOff>
      <xdr:row>97</xdr:row>
      <xdr:rowOff>39205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30332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76543</xdr:rowOff>
    </xdr:from>
    <xdr:to>
      <xdr:col>41</xdr:col>
      <xdr:colOff>101600</xdr:colOff>
      <xdr:row>97</xdr:row>
      <xdr:rowOff>6693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169270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26200</xdr:rowOff>
    </xdr:from>
    <xdr:to>
      <xdr:col>36</xdr:col>
      <xdr:colOff>165100</xdr:colOff>
      <xdr:row>96</xdr:row>
      <xdr:rowOff>127800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118927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72857</xdr:rowOff>
    </xdr:from>
    <xdr:to>
      <xdr:col>85</xdr:col>
      <xdr:colOff>127000</xdr:colOff>
      <xdr:row>37</xdr:row>
      <xdr:rowOff>96677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16507"/>
          <a:ext cx="8382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96677</xdr:rowOff>
    </xdr:from>
    <xdr:to>
      <xdr:col>81</xdr:col>
      <xdr:colOff>50800</xdr:colOff>
      <xdr:row>37</xdr:row>
      <xdr:rowOff>121138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40327"/>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39829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121138</xdr:rowOff>
    </xdr:from>
    <xdr:to>
      <xdr:col>76</xdr:col>
      <xdr:colOff>114300</xdr:colOff>
      <xdr:row>37</xdr:row>
      <xdr:rowOff>160686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64788"/>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124000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160686</xdr:rowOff>
    </xdr:from>
    <xdr:to>
      <xdr:col>71</xdr:col>
      <xdr:colOff>177800</xdr:colOff>
      <xdr:row>38</xdr:row>
      <xdr:rowOff>1077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04336"/>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137898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149557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22057</xdr:rowOff>
    </xdr:from>
    <xdr:to>
      <xdr:col>85</xdr:col>
      <xdr:colOff>177800</xdr:colOff>
      <xdr:row>37</xdr:row>
      <xdr:rowOff>123657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44934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1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45877</xdr:rowOff>
    </xdr:from>
    <xdr:to>
      <xdr:col>81</xdr:col>
      <xdr:colOff>101600</xdr:colOff>
      <xdr:row>37</xdr:row>
      <xdr:rowOff>147477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138605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8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70338</xdr:rowOff>
    </xdr:from>
    <xdr:to>
      <xdr:col>76</xdr:col>
      <xdr:colOff>165100</xdr:colOff>
      <xdr:row>38</xdr:row>
      <xdr:rowOff>488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163065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0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109886</xdr:rowOff>
    </xdr:from>
    <xdr:to>
      <xdr:col>72</xdr:col>
      <xdr:colOff>38100</xdr:colOff>
      <xdr:row>38</xdr:row>
      <xdr:rowOff>40036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31163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121727</xdr:rowOff>
    </xdr:from>
    <xdr:to>
      <xdr:col>67</xdr:col>
      <xdr:colOff>101600</xdr:colOff>
      <xdr:row>38</xdr:row>
      <xdr:rowOff>51877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43004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5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135699</xdr:rowOff>
    </xdr:from>
    <xdr:to>
      <xdr:col>85</xdr:col>
      <xdr:colOff>127000</xdr:colOff>
      <xdr:row>57</xdr:row>
      <xdr:rowOff>73814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565449"/>
          <a:ext cx="838200" cy="28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135699</xdr:rowOff>
    </xdr:from>
    <xdr:to>
      <xdr:col>81</xdr:col>
      <xdr:colOff>50800</xdr:colOff>
      <xdr:row>57</xdr:row>
      <xdr:rowOff>103745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565449"/>
          <a:ext cx="889000" cy="3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73716</xdr:rowOff>
    </xdr:from>
    <xdr:to>
      <xdr:col>76</xdr:col>
      <xdr:colOff>114300</xdr:colOff>
      <xdr:row>57</xdr:row>
      <xdr:rowOff>103745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46366"/>
          <a:ext cx="889000" cy="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73716</xdr:rowOff>
    </xdr:from>
    <xdr:to>
      <xdr:col>71</xdr:col>
      <xdr:colOff>177800</xdr:colOff>
      <xdr:row>57</xdr:row>
      <xdr:rowOff>81276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46366"/>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23014</xdr:rowOff>
    </xdr:from>
    <xdr:to>
      <xdr:col>85</xdr:col>
      <xdr:colOff>177800</xdr:colOff>
      <xdr:row>57</xdr:row>
      <xdr:rowOff>124614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7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84899</xdr:rowOff>
    </xdr:from>
    <xdr:to>
      <xdr:col>81</xdr:col>
      <xdr:colOff>101600</xdr:colOff>
      <xdr:row>56</xdr:row>
      <xdr:rowOff>15049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31576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28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52945</xdr:rowOff>
    </xdr:from>
    <xdr:to>
      <xdr:col>76</xdr:col>
      <xdr:colOff>165100</xdr:colOff>
      <xdr:row>57</xdr:row>
      <xdr:rowOff>154545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145672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1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22916</xdr:rowOff>
    </xdr:from>
    <xdr:to>
      <xdr:col>72</xdr:col>
      <xdr:colOff>38100</xdr:colOff>
      <xdr:row>57</xdr:row>
      <xdr:rowOff>124516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115643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88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30476</xdr:rowOff>
    </xdr:from>
    <xdr:to>
      <xdr:col>67</xdr:col>
      <xdr:colOff>101600</xdr:colOff>
      <xdr:row>57</xdr:row>
      <xdr:rowOff>132076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123203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9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136547</xdr:rowOff>
    </xdr:from>
    <xdr:to>
      <xdr:col>81</xdr:col>
      <xdr:colOff>101600</xdr:colOff>
      <xdr:row>78</xdr:row>
      <xdr:rowOff>66697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83224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137592</xdr:rowOff>
    </xdr:from>
    <xdr:to>
      <xdr:col>76</xdr:col>
      <xdr:colOff>165100</xdr:colOff>
      <xdr:row>78</xdr:row>
      <xdr:rowOff>67742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84269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27243</xdr:rowOff>
    </xdr:from>
    <xdr:to>
      <xdr:col>72</xdr:col>
      <xdr:colOff>38100</xdr:colOff>
      <xdr:row>78</xdr:row>
      <xdr:rowOff>128843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0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145370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7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99056</xdr:rowOff>
    </xdr:from>
    <xdr:to>
      <xdr:col>67</xdr:col>
      <xdr:colOff>101600</xdr:colOff>
      <xdr:row>79</xdr:row>
      <xdr:rowOff>29206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45733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4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163207</xdr:rowOff>
    </xdr:from>
    <xdr:to>
      <xdr:col>85</xdr:col>
      <xdr:colOff>127000</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93857"/>
          <a:ext cx="8382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166700</xdr:rowOff>
    </xdr:from>
    <xdr:to>
      <xdr:col>81</xdr:col>
      <xdr:colOff>50800</xdr:colOff>
      <xdr:row>97</xdr:row>
      <xdr:rowOff>169063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97350"/>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154229</xdr:rowOff>
    </xdr:from>
    <xdr:to>
      <xdr:col>81</xdr:col>
      <xdr:colOff>101600</xdr:colOff>
      <xdr:row>95</xdr:row>
      <xdr:rowOff>84379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100906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169063</xdr:rowOff>
    </xdr:from>
    <xdr:to>
      <xdr:col>76</xdr:col>
      <xdr:colOff>114300</xdr:colOff>
      <xdr:row>98</xdr:row>
      <xdr:rowOff>2515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99713"/>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158026</xdr:rowOff>
    </xdr:from>
    <xdr:to>
      <xdr:col>76</xdr:col>
      <xdr:colOff>165100</xdr:colOff>
      <xdr:row>95</xdr:row>
      <xdr:rowOff>88176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104703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2515</xdr:rowOff>
    </xdr:from>
    <xdr:to>
      <xdr:col>71</xdr:col>
      <xdr:colOff>177800</xdr:colOff>
      <xdr:row>98</xdr:row>
      <xdr:rowOff>3111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04615"/>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162280</xdr:rowOff>
    </xdr:from>
    <xdr:to>
      <xdr:col>72</xdr:col>
      <xdr:colOff>38100</xdr:colOff>
      <xdr:row>95</xdr:row>
      <xdr:rowOff>92430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108957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149783</xdr:rowOff>
    </xdr:from>
    <xdr:to>
      <xdr:col>67</xdr:col>
      <xdr:colOff>101600</xdr:colOff>
      <xdr:row>95</xdr:row>
      <xdr:rowOff>79933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96460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112407</xdr:rowOff>
    </xdr:from>
    <xdr:to>
      <xdr:col>85</xdr:col>
      <xdr:colOff>177800</xdr:colOff>
      <xdr:row>98</xdr:row>
      <xdr:rowOff>42557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27334</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115900</xdr:rowOff>
    </xdr:from>
    <xdr:to>
      <xdr:col>81</xdr:col>
      <xdr:colOff>101600</xdr:colOff>
      <xdr:row>98</xdr:row>
      <xdr:rowOff>46050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37177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3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118263</xdr:rowOff>
    </xdr:from>
    <xdr:to>
      <xdr:col>76</xdr:col>
      <xdr:colOff>165100</xdr:colOff>
      <xdr:row>98</xdr:row>
      <xdr:rowOff>48413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39540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4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123165</xdr:rowOff>
    </xdr:from>
    <xdr:to>
      <xdr:col>72</xdr:col>
      <xdr:colOff>38100</xdr:colOff>
      <xdr:row>98</xdr:row>
      <xdr:rowOff>53315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44442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123761</xdr:rowOff>
    </xdr:from>
    <xdr:to>
      <xdr:col>67</xdr:col>
      <xdr:colOff>101600</xdr:colOff>
      <xdr:row>98</xdr:row>
      <xdr:rowOff>53911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45038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14278</xdr:rowOff>
    </xdr:from>
    <xdr:to>
      <xdr:col>112</xdr:col>
      <xdr:colOff>38100</xdr:colOff>
      <xdr:row>39</xdr:row>
      <xdr:rowOff>115878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132405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7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23749</xdr:rowOff>
    </xdr:from>
    <xdr:to>
      <xdr:col>107</xdr:col>
      <xdr:colOff>101600</xdr:colOff>
      <xdr:row>39</xdr:row>
      <xdr:rowOff>125349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141876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31914</xdr:rowOff>
    </xdr:from>
    <xdr:to>
      <xdr:col>102</xdr:col>
      <xdr:colOff>165100</xdr:colOff>
      <xdr:row>39</xdr:row>
      <xdr:rowOff>133514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150041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15258</xdr:rowOff>
    </xdr:from>
    <xdr:to>
      <xdr:col>98</xdr:col>
      <xdr:colOff>38100</xdr:colOff>
      <xdr:row>39</xdr:row>
      <xdr:rowOff>116858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133385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民生費は、住民一人当たり</a:t>
          </a:r>
          <a:r>
            <a:rPr kumimoji="1" lang="en-US" altLang="ja-JP" sz="1100" b="0" i="0" baseline="0">
              <a:solidFill>
                <a:schemeClr val="dk1"/>
              </a:solidFill>
              <a:effectLst/>
              <a:latin typeface="+mn-lt"/>
              <a:ea typeface="+mn-ea"/>
              <a:cs typeface="+mn-cs"/>
            </a:rPr>
            <a:t>242,869</a:t>
          </a:r>
          <a:r>
            <a:rPr kumimoji="1" lang="ja-JP" altLang="ja-JP" sz="1100" b="0" i="0" baseline="0">
              <a:solidFill>
                <a:schemeClr val="dk1"/>
              </a:solidFill>
              <a:effectLst/>
              <a:latin typeface="+mn-lt"/>
              <a:ea typeface="+mn-ea"/>
              <a:cs typeface="+mn-cs"/>
            </a:rPr>
            <a:t>円となっており、類似団体平均と比較すると</a:t>
          </a:r>
          <a:r>
            <a:rPr kumimoji="1" lang="en-US" altLang="ja-JP" sz="1100" b="0" i="0" baseline="0">
              <a:solidFill>
                <a:schemeClr val="dk1"/>
              </a:solidFill>
              <a:effectLst/>
              <a:latin typeface="+mn-lt"/>
              <a:ea typeface="+mn-ea"/>
              <a:cs typeface="+mn-cs"/>
            </a:rPr>
            <a:t>55,053</a:t>
          </a:r>
          <a:r>
            <a:rPr kumimoji="1" lang="ja-JP" altLang="ja-JP" sz="1100" b="0" i="0" baseline="0">
              <a:solidFill>
                <a:schemeClr val="dk1"/>
              </a:solidFill>
              <a:effectLst/>
              <a:latin typeface="+mn-lt"/>
              <a:ea typeface="+mn-ea"/>
              <a:cs typeface="+mn-cs"/>
            </a:rPr>
            <a:t>円多い状況にあります。これは、高い水準で推移している扶助費の支出が最も多い目的別の区分が民生費であることが大きな要因であることが要因の一つであると考えられます。昨年度と比較して住民一人あたりの決算額が増加した要因として経常的な費用の増加もさることながら、新型コロナウイルス感染症の</a:t>
          </a:r>
          <a:r>
            <a:rPr kumimoji="1" lang="ja-JP" altLang="en-US" sz="1100" b="0" i="0" baseline="0">
              <a:solidFill>
                <a:schemeClr val="dk1"/>
              </a:solidFill>
              <a:effectLst/>
              <a:latin typeface="+mn-lt"/>
              <a:ea typeface="+mn-ea"/>
              <a:cs typeface="+mn-cs"/>
            </a:rPr>
            <a:t>経済対策として、子育て世帯を支援するため対象世帯に対して</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万円を給付した子育て世帯への臨時特別給付金給付事業や</a:t>
          </a:r>
          <a:r>
            <a:rPr kumimoji="1" lang="ja-JP" altLang="en-US" sz="1100" b="0" i="0" baseline="0">
              <a:solidFill>
                <a:schemeClr val="dk1"/>
              </a:solidFill>
              <a:effectLst/>
              <a:latin typeface="+mn-lt"/>
              <a:ea typeface="+mn-ea"/>
              <a:cs typeface="+mn-cs"/>
            </a:rPr>
            <a:t>住民非課税世帯及び家計急変世帯</a:t>
          </a:r>
          <a:r>
            <a:rPr kumimoji="1" lang="ja-JP" altLang="ja-JP" sz="1100" b="0" i="0" baseline="0">
              <a:solidFill>
                <a:schemeClr val="dk1"/>
              </a:solidFill>
              <a:effectLst/>
              <a:latin typeface="+mn-lt"/>
              <a:ea typeface="+mn-ea"/>
              <a:cs typeface="+mn-cs"/>
            </a:rPr>
            <a:t>に</a:t>
          </a:r>
          <a:r>
            <a:rPr kumimoji="1" lang="ja-JP" altLang="en-US" sz="1100" b="0" i="0" baseline="0">
              <a:solidFill>
                <a:schemeClr val="dk1"/>
              </a:solidFill>
              <a:effectLst/>
              <a:latin typeface="+mn-lt"/>
              <a:ea typeface="+mn-ea"/>
              <a:cs typeface="+mn-cs"/>
            </a:rPr>
            <a:t>対して</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万円を給付した</a:t>
          </a:r>
          <a:r>
            <a:rPr kumimoji="1" lang="ja-JP" altLang="en-US" sz="1100" b="0" i="0" baseline="0">
              <a:solidFill>
                <a:schemeClr val="dk1"/>
              </a:solidFill>
              <a:effectLst/>
              <a:latin typeface="+mn-lt"/>
              <a:ea typeface="+mn-ea"/>
              <a:cs typeface="+mn-cs"/>
            </a:rPr>
            <a:t>住民非課税</a:t>
          </a:r>
          <a:r>
            <a:rPr kumimoji="1" lang="ja-JP" altLang="ja-JP" sz="1100" b="0" i="0" baseline="0">
              <a:solidFill>
                <a:schemeClr val="dk1"/>
              </a:solidFill>
              <a:effectLst/>
              <a:latin typeface="+mn-lt"/>
              <a:ea typeface="+mn-ea"/>
              <a:cs typeface="+mn-cs"/>
            </a:rPr>
            <a:t>世帯</a:t>
          </a:r>
          <a:r>
            <a:rPr kumimoji="1" lang="ja-JP" altLang="en-US" sz="1100" b="0" i="0" baseline="0">
              <a:solidFill>
                <a:schemeClr val="dk1"/>
              </a:solidFill>
              <a:effectLst/>
              <a:latin typeface="+mn-lt"/>
              <a:ea typeface="+mn-ea"/>
              <a:cs typeface="+mn-cs"/>
            </a:rPr>
            <a:t>等に対する</a:t>
          </a:r>
          <a:r>
            <a:rPr kumimoji="1" lang="ja-JP" altLang="ja-JP" sz="1100" b="0" i="0" baseline="0">
              <a:solidFill>
                <a:schemeClr val="dk1"/>
              </a:solidFill>
              <a:effectLst/>
              <a:latin typeface="+mn-lt"/>
              <a:ea typeface="+mn-ea"/>
              <a:cs typeface="+mn-cs"/>
            </a:rPr>
            <a:t>臨時特別給付金給付事業を実施したことが主な要因であると考えられます。また、前年度と比較して</a:t>
          </a:r>
          <a:r>
            <a:rPr kumimoji="1" lang="ja-JP" altLang="en-US" sz="1100" b="0" i="0" baseline="0">
              <a:solidFill>
                <a:schemeClr val="dk1"/>
              </a:solidFill>
              <a:effectLst/>
              <a:latin typeface="+mn-lt"/>
              <a:ea typeface="+mn-ea"/>
              <a:cs typeface="+mn-cs"/>
            </a:rPr>
            <a:t>衛生</a:t>
          </a:r>
          <a:r>
            <a:rPr kumimoji="1" lang="ja-JP" altLang="ja-JP" sz="1100" b="0" i="0" baseline="0">
              <a:solidFill>
                <a:schemeClr val="dk1"/>
              </a:solidFill>
              <a:effectLst/>
              <a:latin typeface="+mn-lt"/>
              <a:ea typeface="+mn-ea"/>
              <a:cs typeface="+mn-cs"/>
            </a:rPr>
            <a:t>費の伸び率が大きくなっています。</a:t>
          </a:r>
          <a:r>
            <a:rPr kumimoji="1" lang="ja-JP" altLang="en-US" sz="1100" b="0" i="0" baseline="0">
              <a:solidFill>
                <a:schemeClr val="dk1"/>
              </a:solidFill>
              <a:effectLst/>
              <a:latin typeface="+mn-lt"/>
              <a:ea typeface="+mn-ea"/>
              <a:cs typeface="+mn-cs"/>
            </a:rPr>
            <a:t>これは、新型コロナウイルスワクチン接種に係る費用</a:t>
          </a:r>
          <a:r>
            <a:rPr kumimoji="1" lang="ja-JP" altLang="ja-JP" sz="1100" b="0" i="0" baseline="0">
              <a:solidFill>
                <a:schemeClr val="dk1"/>
              </a:solidFill>
              <a:effectLst/>
              <a:latin typeface="+mn-lt"/>
              <a:ea typeface="+mn-ea"/>
              <a:cs typeface="+mn-cs"/>
            </a:rPr>
            <a:t>が増加した</a:t>
          </a:r>
          <a:r>
            <a:rPr kumimoji="1" lang="ja-JP" altLang="en-US" sz="1100" b="0" i="0" baseline="0">
              <a:solidFill>
                <a:schemeClr val="dk1"/>
              </a:solidFill>
              <a:effectLst/>
              <a:latin typeface="+mn-lt"/>
              <a:ea typeface="+mn-ea"/>
              <a:cs typeface="+mn-cs"/>
            </a:rPr>
            <a:t>ほか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医療機関に対する新型コロナウイルス感染症拡大防止協力金の交付や小平･村山･大和衛生組合負担金の負担割合の増加など</a:t>
          </a:r>
          <a:r>
            <a:rPr lang="ja-JP" altLang="ja-JP" sz="1100" b="0" i="0" baseline="0">
              <a:solidFill>
                <a:schemeClr val="dk1"/>
              </a:solidFill>
              <a:effectLst/>
              <a:latin typeface="+mn-lt"/>
              <a:ea typeface="+mn-ea"/>
              <a:cs typeface="+mn-cs"/>
            </a:rPr>
            <a:t>が主な要因であると考えられます。</a:t>
          </a:r>
          <a:r>
            <a:rPr kumimoji="1" lang="ja-JP" altLang="en-US"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なお、令和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年度の総務費は、</a:t>
          </a:r>
          <a:r>
            <a:rPr kumimoji="1" lang="ja-JP" altLang="ja-JP" sz="1100" b="0" i="0" baseline="0">
              <a:solidFill>
                <a:schemeClr val="dk1"/>
              </a:solidFill>
              <a:effectLst/>
              <a:latin typeface="+mn-lt"/>
              <a:ea typeface="+mn-ea"/>
              <a:cs typeface="+mn-cs"/>
            </a:rPr>
            <a:t>新型コロナウイルス感染症の影響により、国の緊急経済対策として実施した特別定額給付金給付事業について、目的区分が総務費に位置づくことから、総務費の全体的な平均値が底上げされています。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実質収支</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、昨年に引き続き</a:t>
          </a:r>
          <a:r>
            <a:rPr kumimoji="1" lang="ja-JP" altLang="ja-JP" sz="1000">
              <a:solidFill>
                <a:schemeClr val="dk1"/>
              </a:solidFill>
              <a:effectLst/>
              <a:latin typeface="+mn-lt"/>
              <a:ea typeface="+mn-ea"/>
              <a:cs typeface="+mn-cs"/>
            </a:rPr>
            <a:t>新型コロナウイルス感染症の影響によ</a:t>
          </a:r>
          <a:r>
            <a:rPr kumimoji="1" lang="ja-JP" altLang="en-US" sz="1000">
              <a:solidFill>
                <a:schemeClr val="dk1"/>
              </a:solidFill>
              <a:effectLst/>
              <a:latin typeface="+mn-lt"/>
              <a:ea typeface="+mn-ea"/>
              <a:cs typeface="+mn-cs"/>
            </a:rPr>
            <a:t>り、</a:t>
          </a:r>
          <a:r>
            <a:rPr kumimoji="1" lang="ja-JP" altLang="ja-JP" sz="1000">
              <a:solidFill>
                <a:schemeClr val="dk1"/>
              </a:solidFill>
              <a:effectLst/>
              <a:latin typeface="+mn-lt"/>
              <a:ea typeface="+mn-ea"/>
              <a:cs typeface="+mn-cs"/>
            </a:rPr>
            <a:t>各種事業の中止・休止があり不用額が多く発生したことなど</a:t>
          </a:r>
          <a:r>
            <a:rPr kumimoji="1" lang="ja-JP" altLang="en-US" sz="1000">
              <a:solidFill>
                <a:schemeClr val="dk1"/>
              </a:solidFill>
              <a:effectLst/>
              <a:latin typeface="+mn-lt"/>
              <a:ea typeface="+mn-ea"/>
              <a:cs typeface="+mn-cs"/>
            </a:rPr>
            <a:t>で</a:t>
          </a:r>
          <a:r>
            <a:rPr kumimoji="1" lang="en-US" altLang="ja-JP" sz="1000">
              <a:solidFill>
                <a:schemeClr val="dk1"/>
              </a:solidFill>
              <a:effectLst/>
              <a:latin typeface="+mn-lt"/>
              <a:ea typeface="+mn-ea"/>
              <a:cs typeface="+mn-cs"/>
            </a:rPr>
            <a:t>1,299,819</a:t>
          </a:r>
          <a:r>
            <a:rPr kumimoji="1" lang="ja-JP" altLang="ja-JP" sz="1000">
              <a:solidFill>
                <a:schemeClr val="dk1"/>
              </a:solidFill>
              <a:effectLst/>
              <a:latin typeface="+mn-lt"/>
              <a:ea typeface="+mn-ea"/>
              <a:cs typeface="+mn-cs"/>
            </a:rPr>
            <a:t>千円（対前年度比</a:t>
          </a:r>
          <a:r>
            <a:rPr kumimoji="1" lang="en-US" altLang="ja-JP" sz="1000">
              <a:solidFill>
                <a:schemeClr val="dk1"/>
              </a:solidFill>
              <a:effectLst/>
              <a:latin typeface="+mn-lt"/>
              <a:ea typeface="+mn-ea"/>
              <a:cs typeface="+mn-cs"/>
            </a:rPr>
            <a:t>226,445</a:t>
          </a:r>
          <a:r>
            <a:rPr kumimoji="1" lang="ja-JP" altLang="ja-JP" sz="1000">
              <a:solidFill>
                <a:schemeClr val="dk1"/>
              </a:solidFill>
              <a:effectLst/>
              <a:latin typeface="+mn-lt"/>
              <a:ea typeface="+mn-ea"/>
              <a:cs typeface="+mn-cs"/>
            </a:rPr>
            <a:t>千円の増、</a:t>
          </a:r>
          <a:r>
            <a:rPr kumimoji="1" lang="en-US" altLang="ja-JP" sz="1000">
              <a:solidFill>
                <a:schemeClr val="dk1"/>
              </a:solidFill>
              <a:effectLst/>
              <a:latin typeface="+mn-lt"/>
              <a:ea typeface="+mn-ea"/>
              <a:cs typeface="+mn-cs"/>
            </a:rPr>
            <a:t>21.1</a:t>
          </a:r>
          <a:r>
            <a:rPr kumimoji="1" lang="ja-JP" altLang="ja-JP" sz="1000">
              <a:solidFill>
                <a:schemeClr val="dk1"/>
              </a:solidFill>
              <a:effectLst/>
              <a:latin typeface="+mn-lt"/>
              <a:ea typeface="+mn-ea"/>
              <a:cs typeface="+mn-cs"/>
            </a:rPr>
            <a:t>％の増）と大幅な増加となりました。　実質単年度収支</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、財政調整基金への積立額（</a:t>
          </a:r>
          <a:r>
            <a:rPr kumimoji="1" lang="en-US" altLang="ja-JP" sz="1000">
              <a:solidFill>
                <a:schemeClr val="dk1"/>
              </a:solidFill>
              <a:effectLst/>
              <a:latin typeface="+mn-lt"/>
              <a:ea typeface="+mn-ea"/>
              <a:cs typeface="+mn-cs"/>
            </a:rPr>
            <a:t>537,000</a:t>
          </a:r>
          <a:r>
            <a:rPr kumimoji="1" lang="ja-JP" altLang="ja-JP" sz="1000">
              <a:solidFill>
                <a:schemeClr val="dk1"/>
              </a:solidFill>
              <a:effectLst/>
              <a:latin typeface="+mn-lt"/>
              <a:ea typeface="+mn-ea"/>
              <a:cs typeface="+mn-cs"/>
            </a:rPr>
            <a:t>千円）が財政調整基金からの取崩額（</a:t>
          </a:r>
          <a:r>
            <a:rPr kumimoji="1" lang="en-US" altLang="ja-JP" sz="1000">
              <a:solidFill>
                <a:schemeClr val="dk1"/>
              </a:solidFill>
              <a:effectLst/>
              <a:latin typeface="+mn-lt"/>
              <a:ea typeface="+mn-ea"/>
              <a:cs typeface="+mn-cs"/>
            </a:rPr>
            <a:t>7,150</a:t>
          </a:r>
          <a:r>
            <a:rPr kumimoji="1" lang="ja-JP" altLang="ja-JP" sz="1000">
              <a:solidFill>
                <a:schemeClr val="dk1"/>
              </a:solidFill>
              <a:effectLst/>
              <a:latin typeface="+mn-lt"/>
              <a:ea typeface="+mn-ea"/>
              <a:cs typeface="+mn-cs"/>
            </a:rPr>
            <a:t>千円）を上回り、基金残高が増加したため</a:t>
          </a:r>
          <a:r>
            <a:rPr kumimoji="1" lang="en-US" altLang="ja-JP" sz="1000">
              <a:solidFill>
                <a:schemeClr val="dk1"/>
              </a:solidFill>
              <a:effectLst/>
              <a:latin typeface="+mn-lt"/>
              <a:ea typeface="+mn-ea"/>
              <a:cs typeface="+mn-cs"/>
            </a:rPr>
            <a:t>756,295</a:t>
          </a:r>
          <a:r>
            <a:rPr kumimoji="1" lang="ja-JP" altLang="ja-JP" sz="1000">
              <a:solidFill>
                <a:schemeClr val="dk1"/>
              </a:solidFill>
              <a:effectLst/>
              <a:latin typeface="+mn-lt"/>
              <a:ea typeface="+mn-ea"/>
              <a:cs typeface="+mn-cs"/>
            </a:rPr>
            <a:t>千円（対前年度比</a:t>
          </a:r>
          <a:r>
            <a:rPr kumimoji="1" lang="en-US" altLang="ja-JP" sz="1000">
              <a:solidFill>
                <a:schemeClr val="dk1"/>
              </a:solidFill>
              <a:effectLst/>
              <a:latin typeface="+mn-lt"/>
              <a:ea typeface="+mn-ea"/>
              <a:cs typeface="+mn-cs"/>
            </a:rPr>
            <a:t>400,376</a:t>
          </a:r>
          <a:r>
            <a:rPr kumimoji="1" lang="ja-JP" altLang="ja-JP" sz="1000">
              <a:solidFill>
                <a:schemeClr val="dk1"/>
              </a:solidFill>
              <a:effectLst/>
              <a:latin typeface="+mn-lt"/>
              <a:ea typeface="+mn-ea"/>
              <a:cs typeface="+mn-cs"/>
            </a:rPr>
            <a:t>千円の増、</a:t>
          </a:r>
          <a:r>
            <a:rPr kumimoji="1" lang="en-US" altLang="ja-JP" sz="1000">
              <a:solidFill>
                <a:schemeClr val="dk1"/>
              </a:solidFill>
              <a:effectLst/>
              <a:latin typeface="+mn-lt"/>
              <a:ea typeface="+mn-ea"/>
              <a:cs typeface="+mn-cs"/>
            </a:rPr>
            <a:t>112.5</a:t>
          </a:r>
          <a:r>
            <a:rPr kumimoji="1" lang="ja-JP" altLang="ja-JP" sz="1000">
              <a:solidFill>
                <a:schemeClr val="dk1"/>
              </a:solidFill>
              <a:effectLst/>
              <a:latin typeface="+mn-lt"/>
              <a:ea typeface="+mn-ea"/>
              <a:cs typeface="+mn-cs"/>
            </a:rPr>
            <a:t>％の増）となりました。これらのことから、標準財政規模と比較した比率についても、前年度と比較して</a:t>
          </a:r>
          <a:r>
            <a:rPr kumimoji="1" lang="ja-JP" altLang="en-US" sz="1000">
              <a:solidFill>
                <a:schemeClr val="dk1"/>
              </a:solidFill>
              <a:effectLst/>
              <a:latin typeface="+mn-lt"/>
              <a:ea typeface="+mn-ea"/>
              <a:cs typeface="+mn-cs"/>
            </a:rPr>
            <a:t>大幅な</a:t>
          </a:r>
          <a:r>
            <a:rPr kumimoji="1" lang="ja-JP" altLang="ja-JP" sz="1000">
              <a:solidFill>
                <a:schemeClr val="dk1"/>
              </a:solidFill>
              <a:effectLst/>
              <a:latin typeface="+mn-lt"/>
              <a:ea typeface="+mn-ea"/>
              <a:cs typeface="+mn-cs"/>
            </a:rPr>
            <a:t>改善が図られていますが、事業の中止など臨時的要因が大いにあるため、事務事業の見直しなどといった取組みに今後も努めていく必要があります。</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一般会計については財政調整基金や公共施設</a:t>
          </a:r>
          <a:r>
            <a:rPr kumimoji="1" lang="ja-JP" altLang="en-US" sz="1100" b="0" i="0" baseline="0">
              <a:solidFill>
                <a:schemeClr val="dk1"/>
              </a:solidFill>
              <a:effectLst/>
              <a:latin typeface="+mn-lt"/>
              <a:ea typeface="+mn-ea"/>
              <a:cs typeface="+mn-cs"/>
            </a:rPr>
            <a:t>整備</a:t>
          </a:r>
          <a:r>
            <a:rPr kumimoji="1" lang="ja-JP" altLang="ja-JP" sz="1100" b="0" i="0" baseline="0">
              <a:solidFill>
                <a:schemeClr val="dk1"/>
              </a:solidFill>
              <a:effectLst/>
              <a:latin typeface="+mn-lt"/>
              <a:ea typeface="+mn-ea"/>
              <a:cs typeface="+mn-cs"/>
            </a:rPr>
            <a:t>基金といった特定目的基金の取崩し、臨時財政対策債を</a:t>
          </a:r>
          <a:r>
            <a:rPr kumimoji="1" lang="ja-JP" altLang="en-US" sz="1100" b="0" i="0" baseline="0">
              <a:solidFill>
                <a:schemeClr val="dk1"/>
              </a:solidFill>
              <a:effectLst/>
              <a:latin typeface="+mn-lt"/>
              <a:ea typeface="+mn-ea"/>
              <a:cs typeface="+mn-cs"/>
            </a:rPr>
            <a:t>発行</a:t>
          </a:r>
          <a:r>
            <a:rPr kumimoji="1" lang="ja-JP" altLang="ja-JP" sz="1100" b="0" i="0" baseline="0">
              <a:solidFill>
                <a:schemeClr val="dk1"/>
              </a:solidFill>
              <a:effectLst/>
              <a:latin typeface="+mn-lt"/>
              <a:ea typeface="+mn-ea"/>
              <a:cs typeface="+mn-cs"/>
            </a:rPr>
            <a:t>したことにより、収支のバランスを図ったことから、黒字となっています。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特別会計については、一般会計からの多額の繰入金等により収支のバランスを図ったことから黒字となっており、国民健康保険事業特別会計においては</a:t>
          </a:r>
          <a:r>
            <a:rPr kumimoji="1" lang="en-US" altLang="ja-JP" sz="1100" b="0" i="0" baseline="0">
              <a:solidFill>
                <a:schemeClr val="dk1"/>
              </a:solidFill>
              <a:effectLst/>
              <a:latin typeface="+mn-lt"/>
              <a:ea typeface="+mn-ea"/>
              <a:cs typeface="+mn-cs"/>
            </a:rPr>
            <a:t>242,558</a:t>
          </a:r>
          <a:r>
            <a:rPr kumimoji="1" lang="ja-JP" altLang="ja-JP" sz="1100" b="0" i="0" baseline="0">
              <a:solidFill>
                <a:schemeClr val="dk1"/>
              </a:solidFill>
              <a:effectLst/>
              <a:latin typeface="+mn-lt"/>
              <a:ea typeface="+mn-ea"/>
              <a:cs typeface="+mn-cs"/>
            </a:rPr>
            <a:t>千円の黒字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介護保険特別会計において</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57,889</a:t>
          </a:r>
          <a:r>
            <a:rPr kumimoji="1" lang="ja-JP" altLang="ja-JP" sz="1100" b="0" i="0" baseline="0">
              <a:solidFill>
                <a:schemeClr val="dk1"/>
              </a:solidFill>
              <a:effectLst/>
              <a:latin typeface="+mn-lt"/>
              <a:ea typeface="+mn-ea"/>
              <a:cs typeface="+mn-cs"/>
            </a:rPr>
            <a:t>千円の黒字とな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その他の特別会計においても同様に一般会計からの繰入金により黒字となっています。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国民健康保険事業については</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年度は新型コロナウイルス感染症による被保険者への影響等を考慮し税率改定を見送りましたが、今後は</a:t>
          </a:r>
          <a:r>
            <a:rPr kumimoji="1" lang="ja-JP" altLang="ja-JP" sz="1100" b="0" i="0" baseline="0">
              <a:solidFill>
                <a:schemeClr val="dk1"/>
              </a:solidFill>
              <a:effectLst/>
              <a:latin typeface="+mn-lt"/>
              <a:ea typeface="+mn-ea"/>
              <a:cs typeface="+mn-cs"/>
            </a:rPr>
            <a:t>国保財政健全化計画に基づき段階的に繰入金の抑制</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図</a:t>
          </a:r>
          <a:r>
            <a:rPr kumimoji="1" lang="ja-JP" altLang="en-US" sz="1100" b="0" i="0" baseline="0">
              <a:solidFill>
                <a:schemeClr val="dk1"/>
              </a:solidFill>
              <a:effectLst/>
              <a:latin typeface="+mn-lt"/>
              <a:ea typeface="+mn-ea"/>
              <a:cs typeface="+mn-cs"/>
            </a:rPr>
            <a:t>ります。</a:t>
          </a:r>
          <a:r>
            <a:rPr kumimoji="1" lang="ja-JP" altLang="ja-JP" sz="1100" b="0" i="0" baseline="0">
              <a:solidFill>
                <a:schemeClr val="dk1"/>
              </a:solidFill>
              <a:effectLst/>
              <a:latin typeface="+mn-lt"/>
              <a:ea typeface="+mn-ea"/>
              <a:cs typeface="+mn-cs"/>
            </a:rPr>
            <a:t>市内における高齢化の進行により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介護保険及び後期高齢者医療については増加の見通しとなり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予断が許せない状況にあります。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一般会計においては、自主財源の根幹をなす市税収入の確保のため、納税指導や滞納処分により収納対策の更なる強化を図るとともに、扶助費など類似団体を大きく上回る経費の事務事業を見直し、歳出削減を図り、特別会計においては、独立採算制の趣旨にのっとり、各特別会計において保険税等の定期的な見直しにより、自主財源の確保に努め、一般会計に依存しない経営の健全化を図る必要があり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x14ac:dyDescent="0.15">
      <c r="B1" s="588" t="s">
        <v>79</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6"/>
      <c r="DK1" s="176"/>
      <c r="DL1" s="176"/>
      <c r="DM1" s="176"/>
      <c r="DN1" s="176"/>
      <c r="DO1" s="176"/>
    </row>
    <row r="2" spans="1:119" ht="24.75" thickBot="1" x14ac:dyDescent="0.2">
      <c r="B2" s="177" t="s">
        <v>80</v>
      </c>
      <c r="C2" s="177"/>
      <c r="D2" s="178"/>
    </row>
    <row r="3" spans="1:119" ht="18.75" customHeight="1" thickBot="1" x14ac:dyDescent="0.2">
      <c r="A3" s="176"/>
      <c r="B3" s="589" t="s">
        <v>81</v>
      </c>
      <c r="C3" s="590"/>
      <c r="D3" s="590"/>
      <c r="E3" s="591"/>
      <c r="F3" s="591"/>
      <c r="G3" s="591"/>
      <c r="H3" s="591"/>
      <c r="I3" s="591"/>
      <c r="J3" s="591"/>
      <c r="K3" s="591"/>
      <c r="L3" s="591" t="s">
        <v>82</v>
      </c>
      <c r="M3" s="591"/>
      <c r="N3" s="591"/>
      <c r="O3" s="591"/>
      <c r="P3" s="591"/>
      <c r="Q3" s="591"/>
      <c r="R3" s="594"/>
      <c r="S3" s="594"/>
      <c r="T3" s="594"/>
      <c r="U3" s="594"/>
      <c r="V3" s="595"/>
      <c r="W3" s="485" t="s">
        <v>83</v>
      </c>
      <c r="X3" s="486"/>
      <c r="Y3" s="486"/>
      <c r="Z3" s="486"/>
      <c r="AA3" s="486"/>
      <c r="AB3" s="590"/>
      <c r="AC3" s="594" t="s">
        <v>84</v>
      </c>
      <c r="AD3" s="486"/>
      <c r="AE3" s="486"/>
      <c r="AF3" s="486"/>
      <c r="AG3" s="486"/>
      <c r="AH3" s="486"/>
      <c r="AI3" s="486"/>
      <c r="AJ3" s="486"/>
      <c r="AK3" s="486"/>
      <c r="AL3" s="556"/>
      <c r="AM3" s="485" t="s">
        <v>85</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86</v>
      </c>
      <c r="BO3" s="486"/>
      <c r="BP3" s="486"/>
      <c r="BQ3" s="486"/>
      <c r="BR3" s="486"/>
      <c r="BS3" s="486"/>
      <c r="BT3" s="486"/>
      <c r="BU3" s="556"/>
      <c r="BV3" s="485" t="s">
        <v>87</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88</v>
      </c>
      <c r="CU3" s="486"/>
      <c r="CV3" s="486"/>
      <c r="CW3" s="486"/>
      <c r="CX3" s="486"/>
      <c r="CY3" s="486"/>
      <c r="CZ3" s="486"/>
      <c r="DA3" s="556"/>
      <c r="DB3" s="485" t="s">
        <v>89</v>
      </c>
      <c r="DC3" s="486"/>
      <c r="DD3" s="486"/>
      <c r="DE3" s="486"/>
      <c r="DF3" s="486"/>
      <c r="DG3" s="486"/>
      <c r="DH3" s="486"/>
      <c r="DI3" s="556"/>
    </row>
    <row r="4" spans="1:119" ht="18.75" customHeight="1" x14ac:dyDescent="0.15">
      <c r="A4" s="176"/>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90</v>
      </c>
      <c r="AZ4" s="443"/>
      <c r="BA4" s="443"/>
      <c r="BB4" s="443"/>
      <c r="BC4" s="443"/>
      <c r="BD4" s="443"/>
      <c r="BE4" s="443"/>
      <c r="BF4" s="443"/>
      <c r="BG4" s="443"/>
      <c r="BH4" s="443"/>
      <c r="BI4" s="443"/>
      <c r="BJ4" s="443"/>
      <c r="BK4" s="443"/>
      <c r="BL4" s="443"/>
      <c r="BM4" s="444"/>
      <c r="BN4" s="445">
        <v>33521811</v>
      </c>
      <c r="BO4" s="446"/>
      <c r="BP4" s="446"/>
      <c r="BQ4" s="446"/>
      <c r="BR4" s="446"/>
      <c r="BS4" s="446"/>
      <c r="BT4" s="446"/>
      <c r="BU4" s="447"/>
      <c r="BV4" s="445">
        <v>38481362</v>
      </c>
      <c r="BW4" s="446"/>
      <c r="BX4" s="446"/>
      <c r="BY4" s="446"/>
      <c r="BZ4" s="446"/>
      <c r="CA4" s="446"/>
      <c r="CB4" s="446"/>
      <c r="CC4" s="447"/>
      <c r="CD4" s="582" t="s">
        <v>91</v>
      </c>
      <c r="CE4" s="583"/>
      <c r="CF4" s="583"/>
      <c r="CG4" s="583"/>
      <c r="CH4" s="583"/>
      <c r="CI4" s="583"/>
      <c r="CJ4" s="583"/>
      <c r="CK4" s="583"/>
      <c r="CL4" s="583"/>
      <c r="CM4" s="583"/>
      <c r="CN4" s="583"/>
      <c r="CO4" s="583"/>
      <c r="CP4" s="583"/>
      <c r="CQ4" s="583"/>
      <c r="CR4" s="583"/>
      <c r="CS4" s="584"/>
      <c r="CT4" s="585">
        <v>8.6</v>
      </c>
      <c r="CU4" s="586"/>
      <c r="CV4" s="586"/>
      <c r="CW4" s="586"/>
      <c r="CX4" s="586"/>
      <c r="CY4" s="586"/>
      <c r="CZ4" s="586"/>
      <c r="DA4" s="587"/>
      <c r="DB4" s="585">
        <v>7.5</v>
      </c>
      <c r="DC4" s="586"/>
      <c r="DD4" s="586"/>
      <c r="DE4" s="586"/>
      <c r="DF4" s="586"/>
      <c r="DG4" s="586"/>
      <c r="DH4" s="586"/>
      <c r="DI4" s="587"/>
    </row>
    <row r="5" spans="1:119" ht="18.75" customHeight="1" x14ac:dyDescent="0.15">
      <c r="A5" s="176"/>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92</v>
      </c>
      <c r="AN5" s="373"/>
      <c r="AO5" s="373"/>
      <c r="AP5" s="373"/>
      <c r="AQ5" s="373"/>
      <c r="AR5" s="373"/>
      <c r="AS5" s="373"/>
      <c r="AT5" s="374"/>
      <c r="AU5" s="474" t="s">
        <v>93</v>
      </c>
      <c r="AV5" s="475"/>
      <c r="AW5" s="475"/>
      <c r="AX5" s="475"/>
      <c r="AY5" s="430" t="s">
        <v>94</v>
      </c>
      <c r="AZ5" s="431"/>
      <c r="BA5" s="431"/>
      <c r="BB5" s="431"/>
      <c r="BC5" s="431"/>
      <c r="BD5" s="431"/>
      <c r="BE5" s="431"/>
      <c r="BF5" s="431"/>
      <c r="BG5" s="431"/>
      <c r="BH5" s="431"/>
      <c r="BI5" s="431"/>
      <c r="BJ5" s="431"/>
      <c r="BK5" s="431"/>
      <c r="BL5" s="431"/>
      <c r="BM5" s="432"/>
      <c r="BN5" s="416">
        <v>32205435</v>
      </c>
      <c r="BO5" s="417"/>
      <c r="BP5" s="417"/>
      <c r="BQ5" s="417"/>
      <c r="BR5" s="417"/>
      <c r="BS5" s="417"/>
      <c r="BT5" s="417"/>
      <c r="BU5" s="418"/>
      <c r="BV5" s="416">
        <v>37400732</v>
      </c>
      <c r="BW5" s="417"/>
      <c r="BX5" s="417"/>
      <c r="BY5" s="417"/>
      <c r="BZ5" s="417"/>
      <c r="CA5" s="417"/>
      <c r="CB5" s="417"/>
      <c r="CC5" s="418"/>
      <c r="CD5" s="456" t="s">
        <v>95</v>
      </c>
      <c r="CE5" s="376"/>
      <c r="CF5" s="376"/>
      <c r="CG5" s="376"/>
      <c r="CH5" s="376"/>
      <c r="CI5" s="376"/>
      <c r="CJ5" s="376"/>
      <c r="CK5" s="376"/>
      <c r="CL5" s="376"/>
      <c r="CM5" s="376"/>
      <c r="CN5" s="376"/>
      <c r="CO5" s="376"/>
      <c r="CP5" s="376"/>
      <c r="CQ5" s="376"/>
      <c r="CR5" s="376"/>
      <c r="CS5" s="457"/>
      <c r="CT5" s="413">
        <v>88.3</v>
      </c>
      <c r="CU5" s="414"/>
      <c r="CV5" s="414"/>
      <c r="CW5" s="414"/>
      <c r="CX5" s="414"/>
      <c r="CY5" s="414"/>
      <c r="CZ5" s="414"/>
      <c r="DA5" s="415"/>
      <c r="DB5" s="413">
        <v>92.4</v>
      </c>
      <c r="DC5" s="414"/>
      <c r="DD5" s="414"/>
      <c r="DE5" s="414"/>
      <c r="DF5" s="414"/>
      <c r="DG5" s="414"/>
      <c r="DH5" s="414"/>
      <c r="DI5" s="415"/>
    </row>
    <row r="6" spans="1:119" ht="18.75" customHeight="1" x14ac:dyDescent="0.15">
      <c r="A6" s="176"/>
      <c r="B6" s="562" t="s">
        <v>96</v>
      </c>
      <c r="C6" s="403"/>
      <c r="D6" s="403"/>
      <c r="E6" s="563"/>
      <c r="F6" s="563"/>
      <c r="G6" s="563"/>
      <c r="H6" s="563"/>
      <c r="I6" s="563"/>
      <c r="J6" s="563"/>
      <c r="K6" s="563"/>
      <c r="L6" s="563" t="s">
        <v>97</v>
      </c>
      <c r="M6" s="563"/>
      <c r="N6" s="563"/>
      <c r="O6" s="563"/>
      <c r="P6" s="563"/>
      <c r="Q6" s="563"/>
      <c r="R6" s="401"/>
      <c r="S6" s="401"/>
      <c r="T6" s="401"/>
      <c r="U6" s="401"/>
      <c r="V6" s="569"/>
      <c r="W6" s="506" t="s">
        <v>98</v>
      </c>
      <c r="X6" s="402"/>
      <c r="Y6" s="402"/>
      <c r="Z6" s="402"/>
      <c r="AA6" s="402"/>
      <c r="AB6" s="403"/>
      <c r="AC6" s="574" t="s">
        <v>99</v>
      </c>
      <c r="AD6" s="575"/>
      <c r="AE6" s="575"/>
      <c r="AF6" s="575"/>
      <c r="AG6" s="575"/>
      <c r="AH6" s="575"/>
      <c r="AI6" s="575"/>
      <c r="AJ6" s="575"/>
      <c r="AK6" s="575"/>
      <c r="AL6" s="576"/>
      <c r="AM6" s="473" t="s">
        <v>100</v>
      </c>
      <c r="AN6" s="373"/>
      <c r="AO6" s="373"/>
      <c r="AP6" s="373"/>
      <c r="AQ6" s="373"/>
      <c r="AR6" s="373"/>
      <c r="AS6" s="373"/>
      <c r="AT6" s="374"/>
      <c r="AU6" s="474" t="s">
        <v>93</v>
      </c>
      <c r="AV6" s="475"/>
      <c r="AW6" s="475"/>
      <c r="AX6" s="475"/>
      <c r="AY6" s="430" t="s">
        <v>101</v>
      </c>
      <c r="AZ6" s="431"/>
      <c r="BA6" s="431"/>
      <c r="BB6" s="431"/>
      <c r="BC6" s="431"/>
      <c r="BD6" s="431"/>
      <c r="BE6" s="431"/>
      <c r="BF6" s="431"/>
      <c r="BG6" s="431"/>
      <c r="BH6" s="431"/>
      <c r="BI6" s="431"/>
      <c r="BJ6" s="431"/>
      <c r="BK6" s="431"/>
      <c r="BL6" s="431"/>
      <c r="BM6" s="432"/>
      <c r="BN6" s="416">
        <v>1316376</v>
      </c>
      <c r="BO6" s="417"/>
      <c r="BP6" s="417"/>
      <c r="BQ6" s="417"/>
      <c r="BR6" s="417"/>
      <c r="BS6" s="417"/>
      <c r="BT6" s="417"/>
      <c r="BU6" s="418"/>
      <c r="BV6" s="416">
        <v>1080630</v>
      </c>
      <c r="BW6" s="417"/>
      <c r="BX6" s="417"/>
      <c r="BY6" s="417"/>
      <c r="BZ6" s="417"/>
      <c r="CA6" s="417"/>
      <c r="CB6" s="417"/>
      <c r="CC6" s="418"/>
      <c r="CD6" s="456" t="s">
        <v>102</v>
      </c>
      <c r="CE6" s="376"/>
      <c r="CF6" s="376"/>
      <c r="CG6" s="376"/>
      <c r="CH6" s="376"/>
      <c r="CI6" s="376"/>
      <c r="CJ6" s="376"/>
      <c r="CK6" s="376"/>
      <c r="CL6" s="376"/>
      <c r="CM6" s="376"/>
      <c r="CN6" s="376"/>
      <c r="CO6" s="376"/>
      <c r="CP6" s="376"/>
      <c r="CQ6" s="376"/>
      <c r="CR6" s="376"/>
      <c r="CS6" s="457"/>
      <c r="CT6" s="559">
        <v>95</v>
      </c>
      <c r="CU6" s="560"/>
      <c r="CV6" s="560"/>
      <c r="CW6" s="560"/>
      <c r="CX6" s="560"/>
      <c r="CY6" s="560"/>
      <c r="CZ6" s="560"/>
      <c r="DA6" s="561"/>
      <c r="DB6" s="559">
        <v>98.7</v>
      </c>
      <c r="DC6" s="560"/>
      <c r="DD6" s="560"/>
      <c r="DE6" s="560"/>
      <c r="DF6" s="560"/>
      <c r="DG6" s="560"/>
      <c r="DH6" s="560"/>
      <c r="DI6" s="561"/>
    </row>
    <row r="7" spans="1:119" ht="18.75" customHeight="1" x14ac:dyDescent="0.15">
      <c r="A7" s="176"/>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103</v>
      </c>
      <c r="AN7" s="373"/>
      <c r="AO7" s="373"/>
      <c r="AP7" s="373"/>
      <c r="AQ7" s="373"/>
      <c r="AR7" s="373"/>
      <c r="AS7" s="373"/>
      <c r="AT7" s="374"/>
      <c r="AU7" s="474" t="s">
        <v>104</v>
      </c>
      <c r="AV7" s="475"/>
      <c r="AW7" s="475"/>
      <c r="AX7" s="475"/>
      <c r="AY7" s="430" t="s">
        <v>105</v>
      </c>
      <c r="AZ7" s="431"/>
      <c r="BA7" s="431"/>
      <c r="BB7" s="431"/>
      <c r="BC7" s="431"/>
      <c r="BD7" s="431"/>
      <c r="BE7" s="431"/>
      <c r="BF7" s="431"/>
      <c r="BG7" s="431"/>
      <c r="BH7" s="431"/>
      <c r="BI7" s="431"/>
      <c r="BJ7" s="431"/>
      <c r="BK7" s="431"/>
      <c r="BL7" s="431"/>
      <c r="BM7" s="432"/>
      <c r="BN7" s="416">
        <v>16557</v>
      </c>
      <c r="BO7" s="417"/>
      <c r="BP7" s="417"/>
      <c r="BQ7" s="417"/>
      <c r="BR7" s="417"/>
      <c r="BS7" s="417"/>
      <c r="BT7" s="417"/>
      <c r="BU7" s="418"/>
      <c r="BV7" s="416">
        <v>7256</v>
      </c>
      <c r="BW7" s="417"/>
      <c r="BX7" s="417"/>
      <c r="BY7" s="417"/>
      <c r="BZ7" s="417"/>
      <c r="CA7" s="417"/>
      <c r="CB7" s="417"/>
      <c r="CC7" s="418"/>
      <c r="CD7" s="456" t="s">
        <v>106</v>
      </c>
      <c r="CE7" s="376"/>
      <c r="CF7" s="376"/>
      <c r="CG7" s="376"/>
      <c r="CH7" s="376"/>
      <c r="CI7" s="376"/>
      <c r="CJ7" s="376"/>
      <c r="CK7" s="376"/>
      <c r="CL7" s="376"/>
      <c r="CM7" s="376"/>
      <c r="CN7" s="376"/>
      <c r="CO7" s="376"/>
      <c r="CP7" s="376"/>
      <c r="CQ7" s="376"/>
      <c r="CR7" s="376"/>
      <c r="CS7" s="457"/>
      <c r="CT7" s="416">
        <v>15049194</v>
      </c>
      <c r="CU7" s="417"/>
      <c r="CV7" s="417"/>
      <c r="CW7" s="417"/>
      <c r="CX7" s="417"/>
      <c r="CY7" s="417"/>
      <c r="CZ7" s="417"/>
      <c r="DA7" s="418"/>
      <c r="DB7" s="416">
        <v>14273046</v>
      </c>
      <c r="DC7" s="417"/>
      <c r="DD7" s="417"/>
      <c r="DE7" s="417"/>
      <c r="DF7" s="417"/>
      <c r="DG7" s="417"/>
      <c r="DH7" s="417"/>
      <c r="DI7" s="418"/>
    </row>
    <row r="8" spans="1:119" ht="18.75" customHeight="1" thickBot="1" x14ac:dyDescent="0.2">
      <c r="A8" s="176"/>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107</v>
      </c>
      <c r="AN8" s="373"/>
      <c r="AO8" s="373"/>
      <c r="AP8" s="373"/>
      <c r="AQ8" s="373"/>
      <c r="AR8" s="373"/>
      <c r="AS8" s="373"/>
      <c r="AT8" s="374"/>
      <c r="AU8" s="474" t="s">
        <v>108</v>
      </c>
      <c r="AV8" s="475"/>
      <c r="AW8" s="475"/>
      <c r="AX8" s="475"/>
      <c r="AY8" s="430" t="s">
        <v>109</v>
      </c>
      <c r="AZ8" s="431"/>
      <c r="BA8" s="431"/>
      <c r="BB8" s="431"/>
      <c r="BC8" s="431"/>
      <c r="BD8" s="431"/>
      <c r="BE8" s="431"/>
      <c r="BF8" s="431"/>
      <c r="BG8" s="431"/>
      <c r="BH8" s="431"/>
      <c r="BI8" s="431"/>
      <c r="BJ8" s="431"/>
      <c r="BK8" s="431"/>
      <c r="BL8" s="431"/>
      <c r="BM8" s="432"/>
      <c r="BN8" s="416">
        <v>1299819</v>
      </c>
      <c r="BO8" s="417"/>
      <c r="BP8" s="417"/>
      <c r="BQ8" s="417"/>
      <c r="BR8" s="417"/>
      <c r="BS8" s="417"/>
      <c r="BT8" s="417"/>
      <c r="BU8" s="418"/>
      <c r="BV8" s="416">
        <v>1073374</v>
      </c>
      <c r="BW8" s="417"/>
      <c r="BX8" s="417"/>
      <c r="BY8" s="417"/>
      <c r="BZ8" s="417"/>
      <c r="CA8" s="417"/>
      <c r="CB8" s="417"/>
      <c r="CC8" s="418"/>
      <c r="CD8" s="456" t="s">
        <v>110</v>
      </c>
      <c r="CE8" s="376"/>
      <c r="CF8" s="376"/>
      <c r="CG8" s="376"/>
      <c r="CH8" s="376"/>
      <c r="CI8" s="376"/>
      <c r="CJ8" s="376"/>
      <c r="CK8" s="376"/>
      <c r="CL8" s="376"/>
      <c r="CM8" s="376"/>
      <c r="CN8" s="376"/>
      <c r="CO8" s="376"/>
      <c r="CP8" s="376"/>
      <c r="CQ8" s="376"/>
      <c r="CR8" s="376"/>
      <c r="CS8" s="457"/>
      <c r="CT8" s="519">
        <v>0.81</v>
      </c>
      <c r="CU8" s="520"/>
      <c r="CV8" s="520"/>
      <c r="CW8" s="520"/>
      <c r="CX8" s="520"/>
      <c r="CY8" s="520"/>
      <c r="CZ8" s="520"/>
      <c r="DA8" s="521"/>
      <c r="DB8" s="519">
        <v>0.82</v>
      </c>
      <c r="DC8" s="520"/>
      <c r="DD8" s="520"/>
      <c r="DE8" s="520"/>
      <c r="DF8" s="520"/>
      <c r="DG8" s="520"/>
      <c r="DH8" s="520"/>
      <c r="DI8" s="521"/>
    </row>
    <row r="9" spans="1:119" ht="18.75" customHeight="1" thickBot="1" x14ac:dyDescent="0.2">
      <c r="A9" s="176"/>
      <c r="B9" s="548" t="s">
        <v>111</v>
      </c>
      <c r="C9" s="549"/>
      <c r="D9" s="549"/>
      <c r="E9" s="549"/>
      <c r="F9" s="549"/>
      <c r="G9" s="549"/>
      <c r="H9" s="549"/>
      <c r="I9" s="549"/>
      <c r="J9" s="549"/>
      <c r="K9" s="467"/>
      <c r="L9" s="550" t="s">
        <v>112</v>
      </c>
      <c r="M9" s="551"/>
      <c r="N9" s="551"/>
      <c r="O9" s="551"/>
      <c r="P9" s="551"/>
      <c r="Q9" s="552"/>
      <c r="R9" s="553">
        <v>70829</v>
      </c>
      <c r="S9" s="554"/>
      <c r="T9" s="554"/>
      <c r="U9" s="554"/>
      <c r="V9" s="555"/>
      <c r="W9" s="485" t="s">
        <v>113</v>
      </c>
      <c r="X9" s="486"/>
      <c r="Y9" s="486"/>
      <c r="Z9" s="486"/>
      <c r="AA9" s="486"/>
      <c r="AB9" s="486"/>
      <c r="AC9" s="486"/>
      <c r="AD9" s="486"/>
      <c r="AE9" s="486"/>
      <c r="AF9" s="486"/>
      <c r="AG9" s="486"/>
      <c r="AH9" s="486"/>
      <c r="AI9" s="486"/>
      <c r="AJ9" s="486"/>
      <c r="AK9" s="486"/>
      <c r="AL9" s="556"/>
      <c r="AM9" s="473" t="s">
        <v>114</v>
      </c>
      <c r="AN9" s="373"/>
      <c r="AO9" s="373"/>
      <c r="AP9" s="373"/>
      <c r="AQ9" s="373"/>
      <c r="AR9" s="373"/>
      <c r="AS9" s="373"/>
      <c r="AT9" s="374"/>
      <c r="AU9" s="474" t="s">
        <v>93</v>
      </c>
      <c r="AV9" s="475"/>
      <c r="AW9" s="475"/>
      <c r="AX9" s="475"/>
      <c r="AY9" s="430" t="s">
        <v>115</v>
      </c>
      <c r="AZ9" s="431"/>
      <c r="BA9" s="431"/>
      <c r="BB9" s="431"/>
      <c r="BC9" s="431"/>
      <c r="BD9" s="431"/>
      <c r="BE9" s="431"/>
      <c r="BF9" s="431"/>
      <c r="BG9" s="431"/>
      <c r="BH9" s="431"/>
      <c r="BI9" s="431"/>
      <c r="BJ9" s="431"/>
      <c r="BK9" s="431"/>
      <c r="BL9" s="431"/>
      <c r="BM9" s="432"/>
      <c r="BN9" s="416">
        <v>226445</v>
      </c>
      <c r="BO9" s="417"/>
      <c r="BP9" s="417"/>
      <c r="BQ9" s="417"/>
      <c r="BR9" s="417"/>
      <c r="BS9" s="417"/>
      <c r="BT9" s="417"/>
      <c r="BU9" s="418"/>
      <c r="BV9" s="416">
        <v>261833</v>
      </c>
      <c r="BW9" s="417"/>
      <c r="BX9" s="417"/>
      <c r="BY9" s="417"/>
      <c r="BZ9" s="417"/>
      <c r="CA9" s="417"/>
      <c r="CB9" s="417"/>
      <c r="CC9" s="418"/>
      <c r="CD9" s="456" t="s">
        <v>116</v>
      </c>
      <c r="CE9" s="376"/>
      <c r="CF9" s="376"/>
      <c r="CG9" s="376"/>
      <c r="CH9" s="376"/>
      <c r="CI9" s="376"/>
      <c r="CJ9" s="376"/>
      <c r="CK9" s="376"/>
      <c r="CL9" s="376"/>
      <c r="CM9" s="376"/>
      <c r="CN9" s="376"/>
      <c r="CO9" s="376"/>
      <c r="CP9" s="376"/>
      <c r="CQ9" s="376"/>
      <c r="CR9" s="376"/>
      <c r="CS9" s="457"/>
      <c r="CT9" s="413">
        <v>6.6</v>
      </c>
      <c r="CU9" s="414"/>
      <c r="CV9" s="414"/>
      <c r="CW9" s="414"/>
      <c r="CX9" s="414"/>
      <c r="CY9" s="414"/>
      <c r="CZ9" s="414"/>
      <c r="DA9" s="415"/>
      <c r="DB9" s="413">
        <v>6.8</v>
      </c>
      <c r="DC9" s="414"/>
      <c r="DD9" s="414"/>
      <c r="DE9" s="414"/>
      <c r="DF9" s="414"/>
      <c r="DG9" s="414"/>
      <c r="DH9" s="414"/>
      <c r="DI9" s="415"/>
    </row>
    <row r="10" spans="1:119" ht="18.75" customHeight="1" thickBot="1" x14ac:dyDescent="0.2">
      <c r="A10" s="176"/>
      <c r="B10" s="548"/>
      <c r="C10" s="549"/>
      <c r="D10" s="549"/>
      <c r="E10" s="549"/>
      <c r="F10" s="549"/>
      <c r="G10" s="549"/>
      <c r="H10" s="549"/>
      <c r="I10" s="549"/>
      <c r="J10" s="549"/>
      <c r="K10" s="467"/>
      <c r="L10" s="372" t="s">
        <v>117</v>
      </c>
      <c r="M10" s="373"/>
      <c r="N10" s="373"/>
      <c r="O10" s="373"/>
      <c r="P10" s="373"/>
      <c r="Q10" s="374"/>
      <c r="R10" s="369">
        <v>71229</v>
      </c>
      <c r="S10" s="370"/>
      <c r="T10" s="370"/>
      <c r="U10" s="370"/>
      <c r="V10" s="429"/>
      <c r="W10" s="557"/>
      <c r="X10" s="367"/>
      <c r="Y10" s="367"/>
      <c r="Z10" s="367"/>
      <c r="AA10" s="367"/>
      <c r="AB10" s="367"/>
      <c r="AC10" s="367"/>
      <c r="AD10" s="367"/>
      <c r="AE10" s="367"/>
      <c r="AF10" s="367"/>
      <c r="AG10" s="367"/>
      <c r="AH10" s="367"/>
      <c r="AI10" s="367"/>
      <c r="AJ10" s="367"/>
      <c r="AK10" s="367"/>
      <c r="AL10" s="558"/>
      <c r="AM10" s="473" t="s">
        <v>118</v>
      </c>
      <c r="AN10" s="373"/>
      <c r="AO10" s="373"/>
      <c r="AP10" s="373"/>
      <c r="AQ10" s="373"/>
      <c r="AR10" s="373"/>
      <c r="AS10" s="373"/>
      <c r="AT10" s="374"/>
      <c r="AU10" s="474" t="s">
        <v>93</v>
      </c>
      <c r="AV10" s="475"/>
      <c r="AW10" s="475"/>
      <c r="AX10" s="475"/>
      <c r="AY10" s="430" t="s">
        <v>119</v>
      </c>
      <c r="AZ10" s="431"/>
      <c r="BA10" s="431"/>
      <c r="BB10" s="431"/>
      <c r="BC10" s="431"/>
      <c r="BD10" s="431"/>
      <c r="BE10" s="431"/>
      <c r="BF10" s="431"/>
      <c r="BG10" s="431"/>
      <c r="BH10" s="431"/>
      <c r="BI10" s="431"/>
      <c r="BJ10" s="431"/>
      <c r="BK10" s="431"/>
      <c r="BL10" s="431"/>
      <c r="BM10" s="432"/>
      <c r="BN10" s="416">
        <v>537000</v>
      </c>
      <c r="BO10" s="417"/>
      <c r="BP10" s="417"/>
      <c r="BQ10" s="417"/>
      <c r="BR10" s="417"/>
      <c r="BS10" s="417"/>
      <c r="BT10" s="417"/>
      <c r="BU10" s="418"/>
      <c r="BV10" s="416">
        <v>406001</v>
      </c>
      <c r="BW10" s="417"/>
      <c r="BX10" s="417"/>
      <c r="BY10" s="417"/>
      <c r="BZ10" s="417"/>
      <c r="CA10" s="417"/>
      <c r="CB10" s="417"/>
      <c r="CC10" s="418"/>
      <c r="CD10" s="179" t="s">
        <v>120</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
      <c r="A11" s="176"/>
      <c r="B11" s="548"/>
      <c r="C11" s="549"/>
      <c r="D11" s="549"/>
      <c r="E11" s="549"/>
      <c r="F11" s="549"/>
      <c r="G11" s="549"/>
      <c r="H11" s="549"/>
      <c r="I11" s="549"/>
      <c r="J11" s="549"/>
      <c r="K11" s="467"/>
      <c r="L11" s="377" t="s">
        <v>121</v>
      </c>
      <c r="M11" s="378"/>
      <c r="N11" s="378"/>
      <c r="O11" s="378"/>
      <c r="P11" s="378"/>
      <c r="Q11" s="379"/>
      <c r="R11" s="545" t="s">
        <v>122</v>
      </c>
      <c r="S11" s="546"/>
      <c r="T11" s="546"/>
      <c r="U11" s="546"/>
      <c r="V11" s="547"/>
      <c r="W11" s="557"/>
      <c r="X11" s="367"/>
      <c r="Y11" s="367"/>
      <c r="Z11" s="367"/>
      <c r="AA11" s="367"/>
      <c r="AB11" s="367"/>
      <c r="AC11" s="367"/>
      <c r="AD11" s="367"/>
      <c r="AE11" s="367"/>
      <c r="AF11" s="367"/>
      <c r="AG11" s="367"/>
      <c r="AH11" s="367"/>
      <c r="AI11" s="367"/>
      <c r="AJ11" s="367"/>
      <c r="AK11" s="367"/>
      <c r="AL11" s="558"/>
      <c r="AM11" s="473" t="s">
        <v>123</v>
      </c>
      <c r="AN11" s="373"/>
      <c r="AO11" s="373"/>
      <c r="AP11" s="373"/>
      <c r="AQ11" s="373"/>
      <c r="AR11" s="373"/>
      <c r="AS11" s="373"/>
      <c r="AT11" s="374"/>
      <c r="AU11" s="474" t="s">
        <v>93</v>
      </c>
      <c r="AV11" s="475"/>
      <c r="AW11" s="475"/>
      <c r="AX11" s="475"/>
      <c r="AY11" s="430" t="s">
        <v>124</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0</v>
      </c>
      <c r="BW11" s="417"/>
      <c r="BX11" s="417"/>
      <c r="BY11" s="417"/>
      <c r="BZ11" s="417"/>
      <c r="CA11" s="417"/>
      <c r="CB11" s="417"/>
      <c r="CC11" s="418"/>
      <c r="CD11" s="456" t="s">
        <v>125</v>
      </c>
      <c r="CE11" s="376"/>
      <c r="CF11" s="376"/>
      <c r="CG11" s="376"/>
      <c r="CH11" s="376"/>
      <c r="CI11" s="376"/>
      <c r="CJ11" s="376"/>
      <c r="CK11" s="376"/>
      <c r="CL11" s="376"/>
      <c r="CM11" s="376"/>
      <c r="CN11" s="376"/>
      <c r="CO11" s="376"/>
      <c r="CP11" s="376"/>
      <c r="CQ11" s="376"/>
      <c r="CR11" s="376"/>
      <c r="CS11" s="457"/>
      <c r="CT11" s="519" t="s">
        <v>126</v>
      </c>
      <c r="CU11" s="520"/>
      <c r="CV11" s="520"/>
      <c r="CW11" s="520"/>
      <c r="CX11" s="520"/>
      <c r="CY11" s="520"/>
      <c r="CZ11" s="520"/>
      <c r="DA11" s="521"/>
      <c r="DB11" s="519" t="s">
        <v>127</v>
      </c>
      <c r="DC11" s="520"/>
      <c r="DD11" s="520"/>
      <c r="DE11" s="520"/>
      <c r="DF11" s="520"/>
      <c r="DG11" s="520"/>
      <c r="DH11" s="520"/>
      <c r="DI11" s="521"/>
    </row>
    <row r="12" spans="1:119" ht="18.75" customHeight="1" x14ac:dyDescent="0.15">
      <c r="A12" s="176"/>
      <c r="B12" s="522" t="s">
        <v>128</v>
      </c>
      <c r="C12" s="523"/>
      <c r="D12" s="523"/>
      <c r="E12" s="523"/>
      <c r="F12" s="523"/>
      <c r="G12" s="523"/>
      <c r="H12" s="523"/>
      <c r="I12" s="523"/>
      <c r="J12" s="523"/>
      <c r="K12" s="524"/>
      <c r="L12" s="531" t="s">
        <v>129</v>
      </c>
      <c r="M12" s="532"/>
      <c r="N12" s="532"/>
      <c r="O12" s="532"/>
      <c r="P12" s="532"/>
      <c r="Q12" s="533"/>
      <c r="R12" s="534">
        <v>71872</v>
      </c>
      <c r="S12" s="535"/>
      <c r="T12" s="535"/>
      <c r="U12" s="535"/>
      <c r="V12" s="536"/>
      <c r="W12" s="537" t="s">
        <v>1</v>
      </c>
      <c r="X12" s="475"/>
      <c r="Y12" s="475"/>
      <c r="Z12" s="475"/>
      <c r="AA12" s="475"/>
      <c r="AB12" s="538"/>
      <c r="AC12" s="539" t="s">
        <v>130</v>
      </c>
      <c r="AD12" s="540"/>
      <c r="AE12" s="540"/>
      <c r="AF12" s="540"/>
      <c r="AG12" s="541"/>
      <c r="AH12" s="539" t="s">
        <v>131</v>
      </c>
      <c r="AI12" s="540"/>
      <c r="AJ12" s="540"/>
      <c r="AK12" s="540"/>
      <c r="AL12" s="542"/>
      <c r="AM12" s="473" t="s">
        <v>132</v>
      </c>
      <c r="AN12" s="373"/>
      <c r="AO12" s="373"/>
      <c r="AP12" s="373"/>
      <c r="AQ12" s="373"/>
      <c r="AR12" s="373"/>
      <c r="AS12" s="373"/>
      <c r="AT12" s="374"/>
      <c r="AU12" s="474" t="s">
        <v>93</v>
      </c>
      <c r="AV12" s="475"/>
      <c r="AW12" s="475"/>
      <c r="AX12" s="475"/>
      <c r="AY12" s="430" t="s">
        <v>133</v>
      </c>
      <c r="AZ12" s="431"/>
      <c r="BA12" s="431"/>
      <c r="BB12" s="431"/>
      <c r="BC12" s="431"/>
      <c r="BD12" s="431"/>
      <c r="BE12" s="431"/>
      <c r="BF12" s="431"/>
      <c r="BG12" s="431"/>
      <c r="BH12" s="431"/>
      <c r="BI12" s="431"/>
      <c r="BJ12" s="431"/>
      <c r="BK12" s="431"/>
      <c r="BL12" s="431"/>
      <c r="BM12" s="432"/>
      <c r="BN12" s="416">
        <v>7150</v>
      </c>
      <c r="BO12" s="417"/>
      <c r="BP12" s="417"/>
      <c r="BQ12" s="417"/>
      <c r="BR12" s="417"/>
      <c r="BS12" s="417"/>
      <c r="BT12" s="417"/>
      <c r="BU12" s="418"/>
      <c r="BV12" s="416">
        <v>311915</v>
      </c>
      <c r="BW12" s="417"/>
      <c r="BX12" s="417"/>
      <c r="BY12" s="417"/>
      <c r="BZ12" s="417"/>
      <c r="CA12" s="417"/>
      <c r="CB12" s="417"/>
      <c r="CC12" s="418"/>
      <c r="CD12" s="456" t="s">
        <v>134</v>
      </c>
      <c r="CE12" s="376"/>
      <c r="CF12" s="376"/>
      <c r="CG12" s="376"/>
      <c r="CH12" s="376"/>
      <c r="CI12" s="376"/>
      <c r="CJ12" s="376"/>
      <c r="CK12" s="376"/>
      <c r="CL12" s="376"/>
      <c r="CM12" s="376"/>
      <c r="CN12" s="376"/>
      <c r="CO12" s="376"/>
      <c r="CP12" s="376"/>
      <c r="CQ12" s="376"/>
      <c r="CR12" s="376"/>
      <c r="CS12" s="457"/>
      <c r="CT12" s="519" t="s">
        <v>126</v>
      </c>
      <c r="CU12" s="520"/>
      <c r="CV12" s="520"/>
      <c r="CW12" s="520"/>
      <c r="CX12" s="520"/>
      <c r="CY12" s="520"/>
      <c r="CZ12" s="520"/>
      <c r="DA12" s="521"/>
      <c r="DB12" s="519" t="s">
        <v>126</v>
      </c>
      <c r="DC12" s="520"/>
      <c r="DD12" s="520"/>
      <c r="DE12" s="520"/>
      <c r="DF12" s="520"/>
      <c r="DG12" s="520"/>
      <c r="DH12" s="520"/>
      <c r="DI12" s="521"/>
    </row>
    <row r="13" spans="1:119" ht="18.75" customHeight="1" x14ac:dyDescent="0.15">
      <c r="A13" s="176"/>
      <c r="B13" s="525"/>
      <c r="C13" s="526"/>
      <c r="D13" s="526"/>
      <c r="E13" s="526"/>
      <c r="F13" s="526"/>
      <c r="G13" s="526"/>
      <c r="H13" s="526"/>
      <c r="I13" s="526"/>
      <c r="J13" s="526"/>
      <c r="K13" s="527"/>
      <c r="L13" s="185"/>
      <c r="M13" s="500" t="s">
        <v>135</v>
      </c>
      <c r="N13" s="501"/>
      <c r="O13" s="501"/>
      <c r="P13" s="501"/>
      <c r="Q13" s="502"/>
      <c r="R13" s="503">
        <v>70086</v>
      </c>
      <c r="S13" s="504"/>
      <c r="T13" s="504"/>
      <c r="U13" s="504"/>
      <c r="V13" s="505"/>
      <c r="W13" s="506" t="s">
        <v>136</v>
      </c>
      <c r="X13" s="402"/>
      <c r="Y13" s="402"/>
      <c r="Z13" s="402"/>
      <c r="AA13" s="402"/>
      <c r="AB13" s="403"/>
      <c r="AC13" s="369">
        <v>371</v>
      </c>
      <c r="AD13" s="370"/>
      <c r="AE13" s="370"/>
      <c r="AF13" s="370"/>
      <c r="AG13" s="371"/>
      <c r="AH13" s="369">
        <v>354</v>
      </c>
      <c r="AI13" s="370"/>
      <c r="AJ13" s="370"/>
      <c r="AK13" s="370"/>
      <c r="AL13" s="429"/>
      <c r="AM13" s="473" t="s">
        <v>137</v>
      </c>
      <c r="AN13" s="373"/>
      <c r="AO13" s="373"/>
      <c r="AP13" s="373"/>
      <c r="AQ13" s="373"/>
      <c r="AR13" s="373"/>
      <c r="AS13" s="373"/>
      <c r="AT13" s="374"/>
      <c r="AU13" s="474" t="s">
        <v>138</v>
      </c>
      <c r="AV13" s="475"/>
      <c r="AW13" s="475"/>
      <c r="AX13" s="475"/>
      <c r="AY13" s="430" t="s">
        <v>139</v>
      </c>
      <c r="AZ13" s="431"/>
      <c r="BA13" s="431"/>
      <c r="BB13" s="431"/>
      <c r="BC13" s="431"/>
      <c r="BD13" s="431"/>
      <c r="BE13" s="431"/>
      <c r="BF13" s="431"/>
      <c r="BG13" s="431"/>
      <c r="BH13" s="431"/>
      <c r="BI13" s="431"/>
      <c r="BJ13" s="431"/>
      <c r="BK13" s="431"/>
      <c r="BL13" s="431"/>
      <c r="BM13" s="432"/>
      <c r="BN13" s="416">
        <v>756295</v>
      </c>
      <c r="BO13" s="417"/>
      <c r="BP13" s="417"/>
      <c r="BQ13" s="417"/>
      <c r="BR13" s="417"/>
      <c r="BS13" s="417"/>
      <c r="BT13" s="417"/>
      <c r="BU13" s="418"/>
      <c r="BV13" s="416">
        <v>355919</v>
      </c>
      <c r="BW13" s="417"/>
      <c r="BX13" s="417"/>
      <c r="BY13" s="417"/>
      <c r="BZ13" s="417"/>
      <c r="CA13" s="417"/>
      <c r="CB13" s="417"/>
      <c r="CC13" s="418"/>
      <c r="CD13" s="456" t="s">
        <v>140</v>
      </c>
      <c r="CE13" s="376"/>
      <c r="CF13" s="376"/>
      <c r="CG13" s="376"/>
      <c r="CH13" s="376"/>
      <c r="CI13" s="376"/>
      <c r="CJ13" s="376"/>
      <c r="CK13" s="376"/>
      <c r="CL13" s="376"/>
      <c r="CM13" s="376"/>
      <c r="CN13" s="376"/>
      <c r="CO13" s="376"/>
      <c r="CP13" s="376"/>
      <c r="CQ13" s="376"/>
      <c r="CR13" s="376"/>
      <c r="CS13" s="457"/>
      <c r="CT13" s="413">
        <v>0.8</v>
      </c>
      <c r="CU13" s="414"/>
      <c r="CV13" s="414"/>
      <c r="CW13" s="414"/>
      <c r="CX13" s="414"/>
      <c r="CY13" s="414"/>
      <c r="CZ13" s="414"/>
      <c r="DA13" s="415"/>
      <c r="DB13" s="413">
        <v>0.3</v>
      </c>
      <c r="DC13" s="414"/>
      <c r="DD13" s="414"/>
      <c r="DE13" s="414"/>
      <c r="DF13" s="414"/>
      <c r="DG13" s="414"/>
      <c r="DH13" s="414"/>
      <c r="DI13" s="415"/>
    </row>
    <row r="14" spans="1:119" ht="18.75" customHeight="1" thickBot="1" x14ac:dyDescent="0.2">
      <c r="A14" s="176"/>
      <c r="B14" s="525"/>
      <c r="C14" s="526"/>
      <c r="D14" s="526"/>
      <c r="E14" s="526"/>
      <c r="F14" s="526"/>
      <c r="G14" s="526"/>
      <c r="H14" s="526"/>
      <c r="I14" s="526"/>
      <c r="J14" s="526"/>
      <c r="K14" s="527"/>
      <c r="L14" s="490" t="s">
        <v>141</v>
      </c>
      <c r="M14" s="543"/>
      <c r="N14" s="543"/>
      <c r="O14" s="543"/>
      <c r="P14" s="543"/>
      <c r="Q14" s="544"/>
      <c r="R14" s="503">
        <v>72023</v>
      </c>
      <c r="S14" s="504"/>
      <c r="T14" s="504"/>
      <c r="U14" s="504"/>
      <c r="V14" s="505"/>
      <c r="W14" s="507"/>
      <c r="X14" s="405"/>
      <c r="Y14" s="405"/>
      <c r="Z14" s="405"/>
      <c r="AA14" s="405"/>
      <c r="AB14" s="406"/>
      <c r="AC14" s="496">
        <v>1.4</v>
      </c>
      <c r="AD14" s="497"/>
      <c r="AE14" s="497"/>
      <c r="AF14" s="497"/>
      <c r="AG14" s="498"/>
      <c r="AH14" s="496">
        <v>1.3</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142</v>
      </c>
      <c r="CE14" s="454"/>
      <c r="CF14" s="454"/>
      <c r="CG14" s="454"/>
      <c r="CH14" s="454"/>
      <c r="CI14" s="454"/>
      <c r="CJ14" s="454"/>
      <c r="CK14" s="454"/>
      <c r="CL14" s="454"/>
      <c r="CM14" s="454"/>
      <c r="CN14" s="454"/>
      <c r="CO14" s="454"/>
      <c r="CP14" s="454"/>
      <c r="CQ14" s="454"/>
      <c r="CR14" s="454"/>
      <c r="CS14" s="455"/>
      <c r="CT14" s="513" t="s">
        <v>126</v>
      </c>
      <c r="CU14" s="514"/>
      <c r="CV14" s="514"/>
      <c r="CW14" s="514"/>
      <c r="CX14" s="514"/>
      <c r="CY14" s="514"/>
      <c r="CZ14" s="514"/>
      <c r="DA14" s="515"/>
      <c r="DB14" s="513" t="s">
        <v>126</v>
      </c>
      <c r="DC14" s="514"/>
      <c r="DD14" s="514"/>
      <c r="DE14" s="514"/>
      <c r="DF14" s="514"/>
      <c r="DG14" s="514"/>
      <c r="DH14" s="514"/>
      <c r="DI14" s="515"/>
    </row>
    <row r="15" spans="1:119" ht="18.75" customHeight="1" x14ac:dyDescent="0.15">
      <c r="A15" s="176"/>
      <c r="B15" s="525"/>
      <c r="C15" s="526"/>
      <c r="D15" s="526"/>
      <c r="E15" s="526"/>
      <c r="F15" s="526"/>
      <c r="G15" s="526"/>
      <c r="H15" s="526"/>
      <c r="I15" s="526"/>
      <c r="J15" s="526"/>
      <c r="K15" s="527"/>
      <c r="L15" s="185"/>
      <c r="M15" s="500" t="s">
        <v>135</v>
      </c>
      <c r="N15" s="501"/>
      <c r="O15" s="501"/>
      <c r="P15" s="501"/>
      <c r="Q15" s="502"/>
      <c r="R15" s="503">
        <v>70240</v>
      </c>
      <c r="S15" s="504"/>
      <c r="T15" s="504"/>
      <c r="U15" s="504"/>
      <c r="V15" s="505"/>
      <c r="W15" s="506" t="s">
        <v>143</v>
      </c>
      <c r="X15" s="402"/>
      <c r="Y15" s="402"/>
      <c r="Z15" s="402"/>
      <c r="AA15" s="402"/>
      <c r="AB15" s="403"/>
      <c r="AC15" s="369">
        <v>6537</v>
      </c>
      <c r="AD15" s="370"/>
      <c r="AE15" s="370"/>
      <c r="AF15" s="370"/>
      <c r="AG15" s="371"/>
      <c r="AH15" s="369">
        <v>7232</v>
      </c>
      <c r="AI15" s="370"/>
      <c r="AJ15" s="370"/>
      <c r="AK15" s="370"/>
      <c r="AL15" s="429"/>
      <c r="AM15" s="473"/>
      <c r="AN15" s="373"/>
      <c r="AO15" s="373"/>
      <c r="AP15" s="373"/>
      <c r="AQ15" s="373"/>
      <c r="AR15" s="373"/>
      <c r="AS15" s="373"/>
      <c r="AT15" s="374"/>
      <c r="AU15" s="474"/>
      <c r="AV15" s="475"/>
      <c r="AW15" s="475"/>
      <c r="AX15" s="475"/>
      <c r="AY15" s="442" t="s">
        <v>144</v>
      </c>
      <c r="AZ15" s="443"/>
      <c r="BA15" s="443"/>
      <c r="BB15" s="443"/>
      <c r="BC15" s="443"/>
      <c r="BD15" s="443"/>
      <c r="BE15" s="443"/>
      <c r="BF15" s="443"/>
      <c r="BG15" s="443"/>
      <c r="BH15" s="443"/>
      <c r="BI15" s="443"/>
      <c r="BJ15" s="443"/>
      <c r="BK15" s="443"/>
      <c r="BL15" s="443"/>
      <c r="BM15" s="444"/>
      <c r="BN15" s="445">
        <v>8890834</v>
      </c>
      <c r="BO15" s="446"/>
      <c r="BP15" s="446"/>
      <c r="BQ15" s="446"/>
      <c r="BR15" s="446"/>
      <c r="BS15" s="446"/>
      <c r="BT15" s="446"/>
      <c r="BU15" s="447"/>
      <c r="BV15" s="445">
        <v>9022307</v>
      </c>
      <c r="BW15" s="446"/>
      <c r="BX15" s="446"/>
      <c r="BY15" s="446"/>
      <c r="BZ15" s="446"/>
      <c r="CA15" s="446"/>
      <c r="CB15" s="446"/>
      <c r="CC15" s="447"/>
      <c r="CD15" s="516" t="s">
        <v>145</v>
      </c>
      <c r="CE15" s="517"/>
      <c r="CF15" s="517"/>
      <c r="CG15" s="517"/>
      <c r="CH15" s="517"/>
      <c r="CI15" s="517"/>
      <c r="CJ15" s="517"/>
      <c r="CK15" s="517"/>
      <c r="CL15" s="517"/>
      <c r="CM15" s="517"/>
      <c r="CN15" s="517"/>
      <c r="CO15" s="517"/>
      <c r="CP15" s="517"/>
      <c r="CQ15" s="517"/>
      <c r="CR15" s="517"/>
      <c r="CS15" s="518"/>
      <c r="CT15" s="186"/>
      <c r="CU15" s="187"/>
      <c r="CV15" s="187"/>
      <c r="CW15" s="187"/>
      <c r="CX15" s="187"/>
      <c r="CY15" s="187"/>
      <c r="CZ15" s="187"/>
      <c r="DA15" s="188"/>
      <c r="DB15" s="186"/>
      <c r="DC15" s="187"/>
      <c r="DD15" s="187"/>
      <c r="DE15" s="187"/>
      <c r="DF15" s="187"/>
      <c r="DG15" s="187"/>
      <c r="DH15" s="187"/>
      <c r="DI15" s="188"/>
    </row>
    <row r="16" spans="1:119" ht="18.75" customHeight="1" x14ac:dyDescent="0.15">
      <c r="A16" s="176"/>
      <c r="B16" s="525"/>
      <c r="C16" s="526"/>
      <c r="D16" s="526"/>
      <c r="E16" s="526"/>
      <c r="F16" s="526"/>
      <c r="G16" s="526"/>
      <c r="H16" s="526"/>
      <c r="I16" s="526"/>
      <c r="J16" s="526"/>
      <c r="K16" s="527"/>
      <c r="L16" s="490" t="s">
        <v>146</v>
      </c>
      <c r="M16" s="491"/>
      <c r="N16" s="491"/>
      <c r="O16" s="491"/>
      <c r="P16" s="491"/>
      <c r="Q16" s="492"/>
      <c r="R16" s="493" t="s">
        <v>147</v>
      </c>
      <c r="S16" s="494"/>
      <c r="T16" s="494"/>
      <c r="U16" s="494"/>
      <c r="V16" s="495"/>
      <c r="W16" s="507"/>
      <c r="X16" s="405"/>
      <c r="Y16" s="405"/>
      <c r="Z16" s="405"/>
      <c r="AA16" s="405"/>
      <c r="AB16" s="406"/>
      <c r="AC16" s="496">
        <v>25.5</v>
      </c>
      <c r="AD16" s="497"/>
      <c r="AE16" s="497"/>
      <c r="AF16" s="497"/>
      <c r="AG16" s="498"/>
      <c r="AH16" s="496">
        <v>27</v>
      </c>
      <c r="AI16" s="497"/>
      <c r="AJ16" s="497"/>
      <c r="AK16" s="497"/>
      <c r="AL16" s="499"/>
      <c r="AM16" s="473"/>
      <c r="AN16" s="373"/>
      <c r="AO16" s="373"/>
      <c r="AP16" s="373"/>
      <c r="AQ16" s="373"/>
      <c r="AR16" s="373"/>
      <c r="AS16" s="373"/>
      <c r="AT16" s="374"/>
      <c r="AU16" s="474"/>
      <c r="AV16" s="475"/>
      <c r="AW16" s="475"/>
      <c r="AX16" s="475"/>
      <c r="AY16" s="430" t="s">
        <v>148</v>
      </c>
      <c r="AZ16" s="431"/>
      <c r="BA16" s="431"/>
      <c r="BB16" s="431"/>
      <c r="BC16" s="431"/>
      <c r="BD16" s="431"/>
      <c r="BE16" s="431"/>
      <c r="BF16" s="431"/>
      <c r="BG16" s="431"/>
      <c r="BH16" s="431"/>
      <c r="BI16" s="431"/>
      <c r="BJ16" s="431"/>
      <c r="BK16" s="431"/>
      <c r="BL16" s="431"/>
      <c r="BM16" s="432"/>
      <c r="BN16" s="416">
        <v>11409718</v>
      </c>
      <c r="BO16" s="417"/>
      <c r="BP16" s="417"/>
      <c r="BQ16" s="417"/>
      <c r="BR16" s="417"/>
      <c r="BS16" s="417"/>
      <c r="BT16" s="417"/>
      <c r="BU16" s="418"/>
      <c r="BV16" s="416">
        <v>10928703</v>
      </c>
      <c r="BW16" s="417"/>
      <c r="BX16" s="417"/>
      <c r="BY16" s="417"/>
      <c r="BZ16" s="417"/>
      <c r="CA16" s="417"/>
      <c r="CB16" s="417"/>
      <c r="CC16" s="418"/>
      <c r="CD16" s="189"/>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6"/>
      <c r="B17" s="528"/>
      <c r="C17" s="529"/>
      <c r="D17" s="529"/>
      <c r="E17" s="529"/>
      <c r="F17" s="529"/>
      <c r="G17" s="529"/>
      <c r="H17" s="529"/>
      <c r="I17" s="529"/>
      <c r="J17" s="529"/>
      <c r="K17" s="530"/>
      <c r="L17" s="190"/>
      <c r="M17" s="509" t="s">
        <v>149</v>
      </c>
      <c r="N17" s="510"/>
      <c r="O17" s="510"/>
      <c r="P17" s="510"/>
      <c r="Q17" s="511"/>
      <c r="R17" s="493" t="s">
        <v>147</v>
      </c>
      <c r="S17" s="494"/>
      <c r="T17" s="494"/>
      <c r="U17" s="494"/>
      <c r="V17" s="495"/>
      <c r="W17" s="506" t="s">
        <v>150</v>
      </c>
      <c r="X17" s="402"/>
      <c r="Y17" s="402"/>
      <c r="Z17" s="402"/>
      <c r="AA17" s="402"/>
      <c r="AB17" s="403"/>
      <c r="AC17" s="369">
        <v>18718</v>
      </c>
      <c r="AD17" s="370"/>
      <c r="AE17" s="370"/>
      <c r="AF17" s="370"/>
      <c r="AG17" s="371"/>
      <c r="AH17" s="369">
        <v>19164</v>
      </c>
      <c r="AI17" s="370"/>
      <c r="AJ17" s="370"/>
      <c r="AK17" s="370"/>
      <c r="AL17" s="429"/>
      <c r="AM17" s="473"/>
      <c r="AN17" s="373"/>
      <c r="AO17" s="373"/>
      <c r="AP17" s="373"/>
      <c r="AQ17" s="373"/>
      <c r="AR17" s="373"/>
      <c r="AS17" s="373"/>
      <c r="AT17" s="374"/>
      <c r="AU17" s="474"/>
      <c r="AV17" s="475"/>
      <c r="AW17" s="475"/>
      <c r="AX17" s="475"/>
      <c r="AY17" s="430" t="s">
        <v>151</v>
      </c>
      <c r="AZ17" s="431"/>
      <c r="BA17" s="431"/>
      <c r="BB17" s="431"/>
      <c r="BC17" s="431"/>
      <c r="BD17" s="431"/>
      <c r="BE17" s="431"/>
      <c r="BF17" s="431"/>
      <c r="BG17" s="431"/>
      <c r="BH17" s="431"/>
      <c r="BI17" s="431"/>
      <c r="BJ17" s="431"/>
      <c r="BK17" s="431"/>
      <c r="BL17" s="431"/>
      <c r="BM17" s="432"/>
      <c r="BN17" s="416">
        <v>11249657</v>
      </c>
      <c r="BO17" s="417"/>
      <c r="BP17" s="417"/>
      <c r="BQ17" s="417"/>
      <c r="BR17" s="417"/>
      <c r="BS17" s="417"/>
      <c r="BT17" s="417"/>
      <c r="BU17" s="418"/>
      <c r="BV17" s="416">
        <v>11435032</v>
      </c>
      <c r="BW17" s="417"/>
      <c r="BX17" s="417"/>
      <c r="BY17" s="417"/>
      <c r="BZ17" s="417"/>
      <c r="CA17" s="417"/>
      <c r="CB17" s="417"/>
      <c r="CC17" s="418"/>
      <c r="CD17" s="189"/>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6"/>
      <c r="B18" s="466" t="s">
        <v>152</v>
      </c>
      <c r="C18" s="467"/>
      <c r="D18" s="467"/>
      <c r="E18" s="468"/>
      <c r="F18" s="468"/>
      <c r="G18" s="468"/>
      <c r="H18" s="468"/>
      <c r="I18" s="468"/>
      <c r="J18" s="468"/>
      <c r="K18" s="468"/>
      <c r="L18" s="469">
        <v>15.32</v>
      </c>
      <c r="M18" s="469"/>
      <c r="N18" s="469"/>
      <c r="O18" s="469"/>
      <c r="P18" s="469"/>
      <c r="Q18" s="469"/>
      <c r="R18" s="470"/>
      <c r="S18" s="470"/>
      <c r="T18" s="470"/>
      <c r="U18" s="470"/>
      <c r="V18" s="471"/>
      <c r="W18" s="487"/>
      <c r="X18" s="488"/>
      <c r="Y18" s="488"/>
      <c r="Z18" s="488"/>
      <c r="AA18" s="488"/>
      <c r="AB18" s="512"/>
      <c r="AC18" s="386">
        <v>73</v>
      </c>
      <c r="AD18" s="387"/>
      <c r="AE18" s="387"/>
      <c r="AF18" s="387"/>
      <c r="AG18" s="472"/>
      <c r="AH18" s="386">
        <v>71.599999999999994</v>
      </c>
      <c r="AI18" s="387"/>
      <c r="AJ18" s="387"/>
      <c r="AK18" s="387"/>
      <c r="AL18" s="388"/>
      <c r="AM18" s="473"/>
      <c r="AN18" s="373"/>
      <c r="AO18" s="373"/>
      <c r="AP18" s="373"/>
      <c r="AQ18" s="373"/>
      <c r="AR18" s="373"/>
      <c r="AS18" s="373"/>
      <c r="AT18" s="374"/>
      <c r="AU18" s="474"/>
      <c r="AV18" s="475"/>
      <c r="AW18" s="475"/>
      <c r="AX18" s="475"/>
      <c r="AY18" s="430" t="s">
        <v>153</v>
      </c>
      <c r="AZ18" s="431"/>
      <c r="BA18" s="431"/>
      <c r="BB18" s="431"/>
      <c r="BC18" s="431"/>
      <c r="BD18" s="431"/>
      <c r="BE18" s="431"/>
      <c r="BF18" s="431"/>
      <c r="BG18" s="431"/>
      <c r="BH18" s="431"/>
      <c r="BI18" s="431"/>
      <c r="BJ18" s="431"/>
      <c r="BK18" s="431"/>
      <c r="BL18" s="431"/>
      <c r="BM18" s="432"/>
      <c r="BN18" s="416">
        <v>13966164</v>
      </c>
      <c r="BO18" s="417"/>
      <c r="BP18" s="417"/>
      <c r="BQ18" s="417"/>
      <c r="BR18" s="417"/>
      <c r="BS18" s="417"/>
      <c r="BT18" s="417"/>
      <c r="BU18" s="418"/>
      <c r="BV18" s="416">
        <v>13832585</v>
      </c>
      <c r="BW18" s="417"/>
      <c r="BX18" s="417"/>
      <c r="BY18" s="417"/>
      <c r="BZ18" s="417"/>
      <c r="CA18" s="417"/>
      <c r="CB18" s="417"/>
      <c r="CC18" s="418"/>
      <c r="CD18" s="189"/>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6"/>
      <c r="B19" s="466" t="s">
        <v>154</v>
      </c>
      <c r="C19" s="467"/>
      <c r="D19" s="467"/>
      <c r="E19" s="468"/>
      <c r="F19" s="468"/>
      <c r="G19" s="468"/>
      <c r="H19" s="468"/>
      <c r="I19" s="468"/>
      <c r="J19" s="468"/>
      <c r="K19" s="468"/>
      <c r="L19" s="476">
        <v>4623</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155</v>
      </c>
      <c r="AZ19" s="431"/>
      <c r="BA19" s="431"/>
      <c r="BB19" s="431"/>
      <c r="BC19" s="431"/>
      <c r="BD19" s="431"/>
      <c r="BE19" s="431"/>
      <c r="BF19" s="431"/>
      <c r="BG19" s="431"/>
      <c r="BH19" s="431"/>
      <c r="BI19" s="431"/>
      <c r="BJ19" s="431"/>
      <c r="BK19" s="431"/>
      <c r="BL19" s="431"/>
      <c r="BM19" s="432"/>
      <c r="BN19" s="416">
        <v>19112253</v>
      </c>
      <c r="BO19" s="417"/>
      <c r="BP19" s="417"/>
      <c r="BQ19" s="417"/>
      <c r="BR19" s="417"/>
      <c r="BS19" s="417"/>
      <c r="BT19" s="417"/>
      <c r="BU19" s="418"/>
      <c r="BV19" s="416">
        <v>18460991</v>
      </c>
      <c r="BW19" s="417"/>
      <c r="BX19" s="417"/>
      <c r="BY19" s="417"/>
      <c r="BZ19" s="417"/>
      <c r="CA19" s="417"/>
      <c r="CB19" s="417"/>
      <c r="CC19" s="418"/>
      <c r="CD19" s="189"/>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6"/>
      <c r="B20" s="466" t="s">
        <v>156</v>
      </c>
      <c r="C20" s="467"/>
      <c r="D20" s="467"/>
      <c r="E20" s="468"/>
      <c r="F20" s="468"/>
      <c r="G20" s="468"/>
      <c r="H20" s="468"/>
      <c r="I20" s="468"/>
      <c r="J20" s="468"/>
      <c r="K20" s="468"/>
      <c r="L20" s="476">
        <v>29978</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89"/>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6"/>
      <c r="B21" s="463" t="s">
        <v>157</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89"/>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6"/>
      <c r="B22" s="392" t="s">
        <v>158</v>
      </c>
      <c r="C22" s="393"/>
      <c r="D22" s="394"/>
      <c r="E22" s="401" t="s">
        <v>1</v>
      </c>
      <c r="F22" s="402"/>
      <c r="G22" s="402"/>
      <c r="H22" s="402"/>
      <c r="I22" s="402"/>
      <c r="J22" s="402"/>
      <c r="K22" s="403"/>
      <c r="L22" s="401" t="s">
        <v>159</v>
      </c>
      <c r="M22" s="402"/>
      <c r="N22" s="402"/>
      <c r="O22" s="402"/>
      <c r="P22" s="403"/>
      <c r="Q22" s="407" t="s">
        <v>160</v>
      </c>
      <c r="R22" s="408"/>
      <c r="S22" s="408"/>
      <c r="T22" s="408"/>
      <c r="U22" s="408"/>
      <c r="V22" s="409"/>
      <c r="W22" s="458" t="s">
        <v>161</v>
      </c>
      <c r="X22" s="393"/>
      <c r="Y22" s="394"/>
      <c r="Z22" s="401" t="s">
        <v>1</v>
      </c>
      <c r="AA22" s="402"/>
      <c r="AB22" s="402"/>
      <c r="AC22" s="402"/>
      <c r="AD22" s="402"/>
      <c r="AE22" s="402"/>
      <c r="AF22" s="402"/>
      <c r="AG22" s="403"/>
      <c r="AH22" s="419" t="s">
        <v>162</v>
      </c>
      <c r="AI22" s="402"/>
      <c r="AJ22" s="402"/>
      <c r="AK22" s="402"/>
      <c r="AL22" s="403"/>
      <c r="AM22" s="419" t="s">
        <v>163</v>
      </c>
      <c r="AN22" s="420"/>
      <c r="AO22" s="420"/>
      <c r="AP22" s="420"/>
      <c r="AQ22" s="420"/>
      <c r="AR22" s="421"/>
      <c r="AS22" s="407" t="s">
        <v>160</v>
      </c>
      <c r="AT22" s="408"/>
      <c r="AU22" s="408"/>
      <c r="AV22" s="408"/>
      <c r="AW22" s="408"/>
      <c r="AX22" s="425"/>
      <c r="AY22" s="442" t="s">
        <v>164</v>
      </c>
      <c r="AZ22" s="443"/>
      <c r="BA22" s="443"/>
      <c r="BB22" s="443"/>
      <c r="BC22" s="443"/>
      <c r="BD22" s="443"/>
      <c r="BE22" s="443"/>
      <c r="BF22" s="443"/>
      <c r="BG22" s="443"/>
      <c r="BH22" s="443"/>
      <c r="BI22" s="443"/>
      <c r="BJ22" s="443"/>
      <c r="BK22" s="443"/>
      <c r="BL22" s="443"/>
      <c r="BM22" s="444"/>
      <c r="BN22" s="445">
        <v>14709740</v>
      </c>
      <c r="BO22" s="446"/>
      <c r="BP22" s="446"/>
      <c r="BQ22" s="446"/>
      <c r="BR22" s="446"/>
      <c r="BS22" s="446"/>
      <c r="BT22" s="446"/>
      <c r="BU22" s="447"/>
      <c r="BV22" s="445">
        <v>14777296</v>
      </c>
      <c r="BW22" s="446"/>
      <c r="BX22" s="446"/>
      <c r="BY22" s="446"/>
      <c r="BZ22" s="446"/>
      <c r="CA22" s="446"/>
      <c r="CB22" s="446"/>
      <c r="CC22" s="447"/>
      <c r="CD22" s="189"/>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6"/>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165</v>
      </c>
      <c r="AZ23" s="431"/>
      <c r="BA23" s="431"/>
      <c r="BB23" s="431"/>
      <c r="BC23" s="431"/>
      <c r="BD23" s="431"/>
      <c r="BE23" s="431"/>
      <c r="BF23" s="431"/>
      <c r="BG23" s="431"/>
      <c r="BH23" s="431"/>
      <c r="BI23" s="431"/>
      <c r="BJ23" s="431"/>
      <c r="BK23" s="431"/>
      <c r="BL23" s="431"/>
      <c r="BM23" s="432"/>
      <c r="BN23" s="416">
        <v>13297403</v>
      </c>
      <c r="BO23" s="417"/>
      <c r="BP23" s="417"/>
      <c r="BQ23" s="417"/>
      <c r="BR23" s="417"/>
      <c r="BS23" s="417"/>
      <c r="BT23" s="417"/>
      <c r="BU23" s="418"/>
      <c r="BV23" s="416">
        <v>13198432</v>
      </c>
      <c r="BW23" s="417"/>
      <c r="BX23" s="417"/>
      <c r="BY23" s="417"/>
      <c r="BZ23" s="417"/>
      <c r="CA23" s="417"/>
      <c r="CB23" s="417"/>
      <c r="CC23" s="418"/>
      <c r="CD23" s="189"/>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6"/>
      <c r="B24" s="395"/>
      <c r="C24" s="396"/>
      <c r="D24" s="397"/>
      <c r="E24" s="372" t="s">
        <v>166</v>
      </c>
      <c r="F24" s="373"/>
      <c r="G24" s="373"/>
      <c r="H24" s="373"/>
      <c r="I24" s="373"/>
      <c r="J24" s="373"/>
      <c r="K24" s="374"/>
      <c r="L24" s="369">
        <v>1</v>
      </c>
      <c r="M24" s="370"/>
      <c r="N24" s="370"/>
      <c r="O24" s="370"/>
      <c r="P24" s="371"/>
      <c r="Q24" s="369">
        <v>8530</v>
      </c>
      <c r="R24" s="370"/>
      <c r="S24" s="370"/>
      <c r="T24" s="370"/>
      <c r="U24" s="370"/>
      <c r="V24" s="371"/>
      <c r="W24" s="459"/>
      <c r="X24" s="396"/>
      <c r="Y24" s="397"/>
      <c r="Z24" s="372" t="s">
        <v>167</v>
      </c>
      <c r="AA24" s="373"/>
      <c r="AB24" s="373"/>
      <c r="AC24" s="373"/>
      <c r="AD24" s="373"/>
      <c r="AE24" s="373"/>
      <c r="AF24" s="373"/>
      <c r="AG24" s="374"/>
      <c r="AH24" s="369">
        <v>350</v>
      </c>
      <c r="AI24" s="370"/>
      <c r="AJ24" s="370"/>
      <c r="AK24" s="370"/>
      <c r="AL24" s="371"/>
      <c r="AM24" s="369">
        <v>1039850</v>
      </c>
      <c r="AN24" s="370"/>
      <c r="AO24" s="370"/>
      <c r="AP24" s="370"/>
      <c r="AQ24" s="370"/>
      <c r="AR24" s="371"/>
      <c r="AS24" s="369">
        <v>2971</v>
      </c>
      <c r="AT24" s="370"/>
      <c r="AU24" s="370"/>
      <c r="AV24" s="370"/>
      <c r="AW24" s="370"/>
      <c r="AX24" s="429"/>
      <c r="AY24" s="389" t="s">
        <v>168</v>
      </c>
      <c r="AZ24" s="390"/>
      <c r="BA24" s="390"/>
      <c r="BB24" s="390"/>
      <c r="BC24" s="390"/>
      <c r="BD24" s="390"/>
      <c r="BE24" s="390"/>
      <c r="BF24" s="390"/>
      <c r="BG24" s="390"/>
      <c r="BH24" s="390"/>
      <c r="BI24" s="390"/>
      <c r="BJ24" s="390"/>
      <c r="BK24" s="390"/>
      <c r="BL24" s="390"/>
      <c r="BM24" s="391"/>
      <c r="BN24" s="416">
        <v>2683094</v>
      </c>
      <c r="BO24" s="417"/>
      <c r="BP24" s="417"/>
      <c r="BQ24" s="417"/>
      <c r="BR24" s="417"/>
      <c r="BS24" s="417"/>
      <c r="BT24" s="417"/>
      <c r="BU24" s="418"/>
      <c r="BV24" s="416">
        <v>3042527</v>
      </c>
      <c r="BW24" s="417"/>
      <c r="BX24" s="417"/>
      <c r="BY24" s="417"/>
      <c r="BZ24" s="417"/>
      <c r="CA24" s="417"/>
      <c r="CB24" s="417"/>
      <c r="CC24" s="418"/>
      <c r="CD24" s="189"/>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6"/>
      <c r="B25" s="395"/>
      <c r="C25" s="396"/>
      <c r="D25" s="397"/>
      <c r="E25" s="372" t="s">
        <v>169</v>
      </c>
      <c r="F25" s="373"/>
      <c r="G25" s="373"/>
      <c r="H25" s="373"/>
      <c r="I25" s="373"/>
      <c r="J25" s="373"/>
      <c r="K25" s="374"/>
      <c r="L25" s="369">
        <v>1</v>
      </c>
      <c r="M25" s="370"/>
      <c r="N25" s="370"/>
      <c r="O25" s="370"/>
      <c r="P25" s="371"/>
      <c r="Q25" s="369">
        <v>7400</v>
      </c>
      <c r="R25" s="370"/>
      <c r="S25" s="370"/>
      <c r="T25" s="370"/>
      <c r="U25" s="370"/>
      <c r="V25" s="371"/>
      <c r="W25" s="459"/>
      <c r="X25" s="396"/>
      <c r="Y25" s="397"/>
      <c r="Z25" s="372" t="s">
        <v>170</v>
      </c>
      <c r="AA25" s="373"/>
      <c r="AB25" s="373"/>
      <c r="AC25" s="373"/>
      <c r="AD25" s="373"/>
      <c r="AE25" s="373"/>
      <c r="AF25" s="373"/>
      <c r="AG25" s="374"/>
      <c r="AH25" s="369" t="s">
        <v>126</v>
      </c>
      <c r="AI25" s="370"/>
      <c r="AJ25" s="370"/>
      <c r="AK25" s="370"/>
      <c r="AL25" s="371"/>
      <c r="AM25" s="369" t="s">
        <v>126</v>
      </c>
      <c r="AN25" s="370"/>
      <c r="AO25" s="370"/>
      <c r="AP25" s="370"/>
      <c r="AQ25" s="370"/>
      <c r="AR25" s="371"/>
      <c r="AS25" s="369" t="s">
        <v>126</v>
      </c>
      <c r="AT25" s="370"/>
      <c r="AU25" s="370"/>
      <c r="AV25" s="370"/>
      <c r="AW25" s="370"/>
      <c r="AX25" s="429"/>
      <c r="AY25" s="442" t="s">
        <v>171</v>
      </c>
      <c r="AZ25" s="443"/>
      <c r="BA25" s="443"/>
      <c r="BB25" s="443"/>
      <c r="BC25" s="443"/>
      <c r="BD25" s="443"/>
      <c r="BE25" s="443"/>
      <c r="BF25" s="443"/>
      <c r="BG25" s="443"/>
      <c r="BH25" s="443"/>
      <c r="BI25" s="443"/>
      <c r="BJ25" s="443"/>
      <c r="BK25" s="443"/>
      <c r="BL25" s="443"/>
      <c r="BM25" s="444"/>
      <c r="BN25" s="445">
        <v>6049241</v>
      </c>
      <c r="BO25" s="446"/>
      <c r="BP25" s="446"/>
      <c r="BQ25" s="446"/>
      <c r="BR25" s="446"/>
      <c r="BS25" s="446"/>
      <c r="BT25" s="446"/>
      <c r="BU25" s="447"/>
      <c r="BV25" s="445">
        <v>4558778</v>
      </c>
      <c r="BW25" s="446"/>
      <c r="BX25" s="446"/>
      <c r="BY25" s="446"/>
      <c r="BZ25" s="446"/>
      <c r="CA25" s="446"/>
      <c r="CB25" s="446"/>
      <c r="CC25" s="447"/>
      <c r="CD25" s="189"/>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6"/>
      <c r="B26" s="395"/>
      <c r="C26" s="396"/>
      <c r="D26" s="397"/>
      <c r="E26" s="372" t="s">
        <v>172</v>
      </c>
      <c r="F26" s="373"/>
      <c r="G26" s="373"/>
      <c r="H26" s="373"/>
      <c r="I26" s="373"/>
      <c r="J26" s="373"/>
      <c r="K26" s="374"/>
      <c r="L26" s="369">
        <v>1</v>
      </c>
      <c r="M26" s="370"/>
      <c r="N26" s="370"/>
      <c r="O26" s="370"/>
      <c r="P26" s="371"/>
      <c r="Q26" s="369">
        <v>6910</v>
      </c>
      <c r="R26" s="370"/>
      <c r="S26" s="370"/>
      <c r="T26" s="370"/>
      <c r="U26" s="370"/>
      <c r="V26" s="371"/>
      <c r="W26" s="459"/>
      <c r="X26" s="396"/>
      <c r="Y26" s="397"/>
      <c r="Z26" s="372" t="s">
        <v>173</v>
      </c>
      <c r="AA26" s="427"/>
      <c r="AB26" s="427"/>
      <c r="AC26" s="427"/>
      <c r="AD26" s="427"/>
      <c r="AE26" s="427"/>
      <c r="AF26" s="427"/>
      <c r="AG26" s="428"/>
      <c r="AH26" s="369">
        <v>14</v>
      </c>
      <c r="AI26" s="370"/>
      <c r="AJ26" s="370"/>
      <c r="AK26" s="370"/>
      <c r="AL26" s="371"/>
      <c r="AM26" s="369">
        <v>43456</v>
      </c>
      <c r="AN26" s="370"/>
      <c r="AO26" s="370"/>
      <c r="AP26" s="370"/>
      <c r="AQ26" s="370"/>
      <c r="AR26" s="371"/>
      <c r="AS26" s="369">
        <v>3104</v>
      </c>
      <c r="AT26" s="370"/>
      <c r="AU26" s="370"/>
      <c r="AV26" s="370"/>
      <c r="AW26" s="370"/>
      <c r="AX26" s="429"/>
      <c r="AY26" s="456" t="s">
        <v>174</v>
      </c>
      <c r="AZ26" s="376"/>
      <c r="BA26" s="376"/>
      <c r="BB26" s="376"/>
      <c r="BC26" s="376"/>
      <c r="BD26" s="376"/>
      <c r="BE26" s="376"/>
      <c r="BF26" s="376"/>
      <c r="BG26" s="376"/>
      <c r="BH26" s="376"/>
      <c r="BI26" s="376"/>
      <c r="BJ26" s="376"/>
      <c r="BK26" s="376"/>
      <c r="BL26" s="376"/>
      <c r="BM26" s="457"/>
      <c r="BN26" s="416" t="s">
        <v>126</v>
      </c>
      <c r="BO26" s="417"/>
      <c r="BP26" s="417"/>
      <c r="BQ26" s="417"/>
      <c r="BR26" s="417"/>
      <c r="BS26" s="417"/>
      <c r="BT26" s="417"/>
      <c r="BU26" s="418"/>
      <c r="BV26" s="416" t="s">
        <v>175</v>
      </c>
      <c r="BW26" s="417"/>
      <c r="BX26" s="417"/>
      <c r="BY26" s="417"/>
      <c r="BZ26" s="417"/>
      <c r="CA26" s="417"/>
      <c r="CB26" s="417"/>
      <c r="CC26" s="418"/>
      <c r="CD26" s="189"/>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6"/>
      <c r="B27" s="395"/>
      <c r="C27" s="396"/>
      <c r="D27" s="397"/>
      <c r="E27" s="372" t="s">
        <v>176</v>
      </c>
      <c r="F27" s="373"/>
      <c r="G27" s="373"/>
      <c r="H27" s="373"/>
      <c r="I27" s="373"/>
      <c r="J27" s="373"/>
      <c r="K27" s="374"/>
      <c r="L27" s="369">
        <v>1</v>
      </c>
      <c r="M27" s="370"/>
      <c r="N27" s="370"/>
      <c r="O27" s="370"/>
      <c r="P27" s="371"/>
      <c r="Q27" s="369">
        <v>5050</v>
      </c>
      <c r="R27" s="370"/>
      <c r="S27" s="370"/>
      <c r="T27" s="370"/>
      <c r="U27" s="370"/>
      <c r="V27" s="371"/>
      <c r="W27" s="459"/>
      <c r="X27" s="396"/>
      <c r="Y27" s="397"/>
      <c r="Z27" s="372" t="s">
        <v>177</v>
      </c>
      <c r="AA27" s="373"/>
      <c r="AB27" s="373"/>
      <c r="AC27" s="373"/>
      <c r="AD27" s="373"/>
      <c r="AE27" s="373"/>
      <c r="AF27" s="373"/>
      <c r="AG27" s="374"/>
      <c r="AH27" s="369">
        <v>2</v>
      </c>
      <c r="AI27" s="370"/>
      <c r="AJ27" s="370"/>
      <c r="AK27" s="370"/>
      <c r="AL27" s="371"/>
      <c r="AM27" s="369" t="s">
        <v>178</v>
      </c>
      <c r="AN27" s="370"/>
      <c r="AO27" s="370"/>
      <c r="AP27" s="370"/>
      <c r="AQ27" s="370"/>
      <c r="AR27" s="371"/>
      <c r="AS27" s="369" t="s">
        <v>179</v>
      </c>
      <c r="AT27" s="370"/>
      <c r="AU27" s="370"/>
      <c r="AV27" s="370"/>
      <c r="AW27" s="370"/>
      <c r="AX27" s="429"/>
      <c r="AY27" s="453" t="s">
        <v>180</v>
      </c>
      <c r="AZ27" s="454"/>
      <c r="BA27" s="454"/>
      <c r="BB27" s="454"/>
      <c r="BC27" s="454"/>
      <c r="BD27" s="454"/>
      <c r="BE27" s="454"/>
      <c r="BF27" s="454"/>
      <c r="BG27" s="454"/>
      <c r="BH27" s="454"/>
      <c r="BI27" s="454"/>
      <c r="BJ27" s="454"/>
      <c r="BK27" s="454"/>
      <c r="BL27" s="454"/>
      <c r="BM27" s="455"/>
      <c r="BN27" s="450">
        <v>500625</v>
      </c>
      <c r="BO27" s="451"/>
      <c r="BP27" s="451"/>
      <c r="BQ27" s="451"/>
      <c r="BR27" s="451"/>
      <c r="BS27" s="451"/>
      <c r="BT27" s="451"/>
      <c r="BU27" s="452"/>
      <c r="BV27" s="450">
        <v>500596</v>
      </c>
      <c r="BW27" s="451"/>
      <c r="BX27" s="451"/>
      <c r="BY27" s="451"/>
      <c r="BZ27" s="451"/>
      <c r="CA27" s="451"/>
      <c r="CB27" s="451"/>
      <c r="CC27" s="452"/>
      <c r="CD27" s="191"/>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6"/>
      <c r="B28" s="395"/>
      <c r="C28" s="396"/>
      <c r="D28" s="397"/>
      <c r="E28" s="372" t="s">
        <v>181</v>
      </c>
      <c r="F28" s="373"/>
      <c r="G28" s="373"/>
      <c r="H28" s="373"/>
      <c r="I28" s="373"/>
      <c r="J28" s="373"/>
      <c r="K28" s="374"/>
      <c r="L28" s="369">
        <v>1</v>
      </c>
      <c r="M28" s="370"/>
      <c r="N28" s="370"/>
      <c r="O28" s="370"/>
      <c r="P28" s="371"/>
      <c r="Q28" s="369">
        <v>4580</v>
      </c>
      <c r="R28" s="370"/>
      <c r="S28" s="370"/>
      <c r="T28" s="370"/>
      <c r="U28" s="370"/>
      <c r="V28" s="371"/>
      <c r="W28" s="459"/>
      <c r="X28" s="396"/>
      <c r="Y28" s="397"/>
      <c r="Z28" s="372" t="s">
        <v>182</v>
      </c>
      <c r="AA28" s="373"/>
      <c r="AB28" s="373"/>
      <c r="AC28" s="373"/>
      <c r="AD28" s="373"/>
      <c r="AE28" s="373"/>
      <c r="AF28" s="373"/>
      <c r="AG28" s="374"/>
      <c r="AH28" s="369" t="s">
        <v>126</v>
      </c>
      <c r="AI28" s="370"/>
      <c r="AJ28" s="370"/>
      <c r="AK28" s="370"/>
      <c r="AL28" s="371"/>
      <c r="AM28" s="369" t="s">
        <v>175</v>
      </c>
      <c r="AN28" s="370"/>
      <c r="AO28" s="370"/>
      <c r="AP28" s="370"/>
      <c r="AQ28" s="370"/>
      <c r="AR28" s="371"/>
      <c r="AS28" s="369" t="s">
        <v>175</v>
      </c>
      <c r="AT28" s="370"/>
      <c r="AU28" s="370"/>
      <c r="AV28" s="370"/>
      <c r="AW28" s="370"/>
      <c r="AX28" s="429"/>
      <c r="AY28" s="433" t="s">
        <v>183</v>
      </c>
      <c r="AZ28" s="434"/>
      <c r="BA28" s="434"/>
      <c r="BB28" s="435"/>
      <c r="BC28" s="442" t="s">
        <v>47</v>
      </c>
      <c r="BD28" s="443"/>
      <c r="BE28" s="443"/>
      <c r="BF28" s="443"/>
      <c r="BG28" s="443"/>
      <c r="BH28" s="443"/>
      <c r="BI28" s="443"/>
      <c r="BJ28" s="443"/>
      <c r="BK28" s="443"/>
      <c r="BL28" s="443"/>
      <c r="BM28" s="444"/>
      <c r="BN28" s="445">
        <v>2160712</v>
      </c>
      <c r="BO28" s="446"/>
      <c r="BP28" s="446"/>
      <c r="BQ28" s="446"/>
      <c r="BR28" s="446"/>
      <c r="BS28" s="446"/>
      <c r="BT28" s="446"/>
      <c r="BU28" s="447"/>
      <c r="BV28" s="445">
        <v>1630862</v>
      </c>
      <c r="BW28" s="446"/>
      <c r="BX28" s="446"/>
      <c r="BY28" s="446"/>
      <c r="BZ28" s="446"/>
      <c r="CA28" s="446"/>
      <c r="CB28" s="446"/>
      <c r="CC28" s="447"/>
      <c r="CD28" s="189"/>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6"/>
      <c r="B29" s="395"/>
      <c r="C29" s="396"/>
      <c r="D29" s="397"/>
      <c r="E29" s="372" t="s">
        <v>184</v>
      </c>
      <c r="F29" s="373"/>
      <c r="G29" s="373"/>
      <c r="H29" s="373"/>
      <c r="I29" s="373"/>
      <c r="J29" s="373"/>
      <c r="K29" s="374"/>
      <c r="L29" s="369">
        <v>18</v>
      </c>
      <c r="M29" s="370"/>
      <c r="N29" s="370"/>
      <c r="O29" s="370"/>
      <c r="P29" s="371"/>
      <c r="Q29" s="369">
        <v>4350</v>
      </c>
      <c r="R29" s="370"/>
      <c r="S29" s="370"/>
      <c r="T29" s="370"/>
      <c r="U29" s="370"/>
      <c r="V29" s="371"/>
      <c r="W29" s="460"/>
      <c r="X29" s="461"/>
      <c r="Y29" s="462"/>
      <c r="Z29" s="372" t="s">
        <v>185</v>
      </c>
      <c r="AA29" s="373"/>
      <c r="AB29" s="373"/>
      <c r="AC29" s="373"/>
      <c r="AD29" s="373"/>
      <c r="AE29" s="373"/>
      <c r="AF29" s="373"/>
      <c r="AG29" s="374"/>
      <c r="AH29" s="369">
        <v>352</v>
      </c>
      <c r="AI29" s="370"/>
      <c r="AJ29" s="370"/>
      <c r="AK29" s="370"/>
      <c r="AL29" s="371"/>
      <c r="AM29" s="369">
        <v>1048546</v>
      </c>
      <c r="AN29" s="370"/>
      <c r="AO29" s="370"/>
      <c r="AP29" s="370"/>
      <c r="AQ29" s="370"/>
      <c r="AR29" s="371"/>
      <c r="AS29" s="369">
        <v>2979</v>
      </c>
      <c r="AT29" s="370"/>
      <c r="AU29" s="370"/>
      <c r="AV29" s="370"/>
      <c r="AW29" s="370"/>
      <c r="AX29" s="429"/>
      <c r="AY29" s="436"/>
      <c r="AZ29" s="437"/>
      <c r="BA29" s="437"/>
      <c r="BB29" s="438"/>
      <c r="BC29" s="430" t="s">
        <v>186</v>
      </c>
      <c r="BD29" s="431"/>
      <c r="BE29" s="431"/>
      <c r="BF29" s="431"/>
      <c r="BG29" s="431"/>
      <c r="BH29" s="431"/>
      <c r="BI29" s="431"/>
      <c r="BJ29" s="431"/>
      <c r="BK29" s="431"/>
      <c r="BL29" s="431"/>
      <c r="BM29" s="432"/>
      <c r="BN29" s="416">
        <v>350899</v>
      </c>
      <c r="BO29" s="417"/>
      <c r="BP29" s="417"/>
      <c r="BQ29" s="417"/>
      <c r="BR29" s="417"/>
      <c r="BS29" s="417"/>
      <c r="BT29" s="417"/>
      <c r="BU29" s="418"/>
      <c r="BV29" s="416" t="s">
        <v>175</v>
      </c>
      <c r="BW29" s="417"/>
      <c r="BX29" s="417"/>
      <c r="BY29" s="417"/>
      <c r="BZ29" s="417"/>
      <c r="CA29" s="417"/>
      <c r="CB29" s="417"/>
      <c r="CC29" s="418"/>
      <c r="CD29" s="191"/>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6"/>
      <c r="B30" s="398"/>
      <c r="C30" s="399"/>
      <c r="D30" s="400"/>
      <c r="E30" s="377"/>
      <c r="F30" s="378"/>
      <c r="G30" s="378"/>
      <c r="H30" s="378"/>
      <c r="I30" s="378"/>
      <c r="J30" s="378"/>
      <c r="K30" s="379"/>
      <c r="L30" s="380"/>
      <c r="M30" s="381"/>
      <c r="N30" s="381"/>
      <c r="O30" s="381"/>
      <c r="P30" s="382"/>
      <c r="Q30" s="380"/>
      <c r="R30" s="381"/>
      <c r="S30" s="381"/>
      <c r="T30" s="381"/>
      <c r="U30" s="381"/>
      <c r="V30" s="382"/>
      <c r="W30" s="383" t="s">
        <v>187</v>
      </c>
      <c r="X30" s="384"/>
      <c r="Y30" s="384"/>
      <c r="Z30" s="384"/>
      <c r="AA30" s="384"/>
      <c r="AB30" s="384"/>
      <c r="AC30" s="384"/>
      <c r="AD30" s="384"/>
      <c r="AE30" s="384"/>
      <c r="AF30" s="384"/>
      <c r="AG30" s="385"/>
      <c r="AH30" s="386">
        <v>96.8</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49</v>
      </c>
      <c r="BD30" s="390"/>
      <c r="BE30" s="390"/>
      <c r="BF30" s="390"/>
      <c r="BG30" s="390"/>
      <c r="BH30" s="390"/>
      <c r="BI30" s="390"/>
      <c r="BJ30" s="390"/>
      <c r="BK30" s="390"/>
      <c r="BL30" s="390"/>
      <c r="BM30" s="391"/>
      <c r="BN30" s="450">
        <v>3863355</v>
      </c>
      <c r="BO30" s="451"/>
      <c r="BP30" s="451"/>
      <c r="BQ30" s="451"/>
      <c r="BR30" s="451"/>
      <c r="BS30" s="451"/>
      <c r="BT30" s="451"/>
      <c r="BU30" s="452"/>
      <c r="BV30" s="450">
        <v>3585745</v>
      </c>
      <c r="BW30" s="451"/>
      <c r="BX30" s="451"/>
      <c r="BY30" s="451"/>
      <c r="BZ30" s="451"/>
      <c r="CA30" s="451"/>
      <c r="CB30" s="451"/>
      <c r="CC30" s="452"/>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15">
      <c r="A31" s="176"/>
      <c r="B31" s="198"/>
      <c r="DI31" s="199"/>
    </row>
    <row r="32" spans="1:113" ht="13.5" customHeight="1" x14ac:dyDescent="0.15">
      <c r="A32" s="176"/>
      <c r="B32" s="200"/>
      <c r="C32" s="375" t="s">
        <v>188</v>
      </c>
      <c r="D32" s="375"/>
      <c r="E32" s="375"/>
      <c r="F32" s="375"/>
      <c r="G32" s="375"/>
      <c r="H32" s="375"/>
      <c r="I32" s="375"/>
      <c r="J32" s="375"/>
      <c r="K32" s="375"/>
      <c r="L32" s="375"/>
      <c r="M32" s="375"/>
      <c r="N32" s="375"/>
      <c r="O32" s="375"/>
      <c r="P32" s="375"/>
      <c r="Q32" s="375"/>
      <c r="R32" s="375"/>
      <c r="S32" s="375"/>
      <c r="U32" s="376" t="s">
        <v>189</v>
      </c>
      <c r="V32" s="376"/>
      <c r="W32" s="376"/>
      <c r="X32" s="376"/>
      <c r="Y32" s="376"/>
      <c r="Z32" s="376"/>
      <c r="AA32" s="376"/>
      <c r="AB32" s="376"/>
      <c r="AC32" s="376"/>
      <c r="AD32" s="376"/>
      <c r="AE32" s="376"/>
      <c r="AF32" s="376"/>
      <c r="AG32" s="376"/>
      <c r="AH32" s="376"/>
      <c r="AI32" s="376"/>
      <c r="AJ32" s="376"/>
      <c r="AK32" s="376"/>
      <c r="AM32" s="376" t="s">
        <v>190</v>
      </c>
      <c r="AN32" s="376"/>
      <c r="AO32" s="376"/>
      <c r="AP32" s="376"/>
      <c r="AQ32" s="376"/>
      <c r="AR32" s="376"/>
      <c r="AS32" s="376"/>
      <c r="AT32" s="376"/>
      <c r="AU32" s="376"/>
      <c r="AV32" s="376"/>
      <c r="AW32" s="376"/>
      <c r="AX32" s="376"/>
      <c r="AY32" s="376"/>
      <c r="AZ32" s="376"/>
      <c r="BA32" s="376"/>
      <c r="BB32" s="376"/>
      <c r="BC32" s="376"/>
      <c r="BE32" s="376" t="s">
        <v>191</v>
      </c>
      <c r="BF32" s="376"/>
      <c r="BG32" s="376"/>
      <c r="BH32" s="376"/>
      <c r="BI32" s="376"/>
      <c r="BJ32" s="376"/>
      <c r="BK32" s="376"/>
      <c r="BL32" s="376"/>
      <c r="BM32" s="376"/>
      <c r="BN32" s="376"/>
      <c r="BO32" s="376"/>
      <c r="BP32" s="376"/>
      <c r="BQ32" s="376"/>
      <c r="BR32" s="376"/>
      <c r="BS32" s="376"/>
      <c r="BT32" s="376"/>
      <c r="BU32" s="376"/>
      <c r="BW32" s="376" t="s">
        <v>192</v>
      </c>
      <c r="BX32" s="376"/>
      <c r="BY32" s="376"/>
      <c r="BZ32" s="376"/>
      <c r="CA32" s="376"/>
      <c r="CB32" s="376"/>
      <c r="CC32" s="376"/>
      <c r="CD32" s="376"/>
      <c r="CE32" s="376"/>
      <c r="CF32" s="376"/>
      <c r="CG32" s="376"/>
      <c r="CH32" s="376"/>
      <c r="CI32" s="376"/>
      <c r="CJ32" s="376"/>
      <c r="CK32" s="376"/>
      <c r="CL32" s="376"/>
      <c r="CM32" s="376"/>
      <c r="CO32" s="376" t="s">
        <v>193</v>
      </c>
      <c r="CP32" s="376"/>
      <c r="CQ32" s="376"/>
      <c r="CR32" s="376"/>
      <c r="CS32" s="376"/>
      <c r="CT32" s="376"/>
      <c r="CU32" s="376"/>
      <c r="CV32" s="376"/>
      <c r="CW32" s="376"/>
      <c r="CX32" s="376"/>
      <c r="CY32" s="376"/>
      <c r="CZ32" s="376"/>
      <c r="DA32" s="376"/>
      <c r="DB32" s="376"/>
      <c r="DC32" s="376"/>
      <c r="DD32" s="376"/>
      <c r="DE32" s="376"/>
      <c r="DI32" s="199"/>
    </row>
    <row r="33" spans="1:113" ht="13.5" customHeight="1" x14ac:dyDescent="0.15">
      <c r="A33" s="176"/>
      <c r="B33" s="200"/>
      <c r="C33" s="368" t="s">
        <v>194</v>
      </c>
      <c r="D33" s="368"/>
      <c r="E33" s="367" t="s">
        <v>195</v>
      </c>
      <c r="F33" s="367"/>
      <c r="G33" s="367"/>
      <c r="H33" s="367"/>
      <c r="I33" s="367"/>
      <c r="J33" s="367"/>
      <c r="K33" s="367"/>
      <c r="L33" s="367"/>
      <c r="M33" s="367"/>
      <c r="N33" s="367"/>
      <c r="O33" s="367"/>
      <c r="P33" s="367"/>
      <c r="Q33" s="367"/>
      <c r="R33" s="367"/>
      <c r="S33" s="367"/>
      <c r="T33" s="201"/>
      <c r="U33" s="368" t="s">
        <v>194</v>
      </c>
      <c r="V33" s="368"/>
      <c r="W33" s="367" t="s">
        <v>196</v>
      </c>
      <c r="X33" s="367"/>
      <c r="Y33" s="367"/>
      <c r="Z33" s="367"/>
      <c r="AA33" s="367"/>
      <c r="AB33" s="367"/>
      <c r="AC33" s="367"/>
      <c r="AD33" s="367"/>
      <c r="AE33" s="367"/>
      <c r="AF33" s="367"/>
      <c r="AG33" s="367"/>
      <c r="AH33" s="367"/>
      <c r="AI33" s="367"/>
      <c r="AJ33" s="367"/>
      <c r="AK33" s="367"/>
      <c r="AL33" s="201"/>
      <c r="AM33" s="368" t="s">
        <v>197</v>
      </c>
      <c r="AN33" s="368"/>
      <c r="AO33" s="367" t="s">
        <v>196</v>
      </c>
      <c r="AP33" s="367"/>
      <c r="AQ33" s="367"/>
      <c r="AR33" s="367"/>
      <c r="AS33" s="367"/>
      <c r="AT33" s="367"/>
      <c r="AU33" s="367"/>
      <c r="AV33" s="367"/>
      <c r="AW33" s="367"/>
      <c r="AX33" s="367"/>
      <c r="AY33" s="367"/>
      <c r="AZ33" s="367"/>
      <c r="BA33" s="367"/>
      <c r="BB33" s="367"/>
      <c r="BC33" s="367"/>
      <c r="BD33" s="202"/>
      <c r="BE33" s="367" t="s">
        <v>198</v>
      </c>
      <c r="BF33" s="367"/>
      <c r="BG33" s="367" t="s">
        <v>199</v>
      </c>
      <c r="BH33" s="367"/>
      <c r="BI33" s="367"/>
      <c r="BJ33" s="367"/>
      <c r="BK33" s="367"/>
      <c r="BL33" s="367"/>
      <c r="BM33" s="367"/>
      <c r="BN33" s="367"/>
      <c r="BO33" s="367"/>
      <c r="BP33" s="367"/>
      <c r="BQ33" s="367"/>
      <c r="BR33" s="367"/>
      <c r="BS33" s="367"/>
      <c r="BT33" s="367"/>
      <c r="BU33" s="367"/>
      <c r="BV33" s="202"/>
      <c r="BW33" s="368" t="s">
        <v>198</v>
      </c>
      <c r="BX33" s="368"/>
      <c r="BY33" s="367" t="s">
        <v>200</v>
      </c>
      <c r="BZ33" s="367"/>
      <c r="CA33" s="367"/>
      <c r="CB33" s="367"/>
      <c r="CC33" s="367"/>
      <c r="CD33" s="367"/>
      <c r="CE33" s="367"/>
      <c r="CF33" s="367"/>
      <c r="CG33" s="367"/>
      <c r="CH33" s="367"/>
      <c r="CI33" s="367"/>
      <c r="CJ33" s="367"/>
      <c r="CK33" s="367"/>
      <c r="CL33" s="367"/>
      <c r="CM33" s="367"/>
      <c r="CN33" s="201"/>
      <c r="CO33" s="368" t="s">
        <v>197</v>
      </c>
      <c r="CP33" s="368"/>
      <c r="CQ33" s="367" t="s">
        <v>201</v>
      </c>
      <c r="CR33" s="367"/>
      <c r="CS33" s="367"/>
      <c r="CT33" s="367"/>
      <c r="CU33" s="367"/>
      <c r="CV33" s="367"/>
      <c r="CW33" s="367"/>
      <c r="CX33" s="367"/>
      <c r="CY33" s="367"/>
      <c r="CZ33" s="367"/>
      <c r="DA33" s="367"/>
      <c r="DB33" s="367"/>
      <c r="DC33" s="367"/>
      <c r="DD33" s="367"/>
      <c r="DE33" s="367"/>
      <c r="DF33" s="201"/>
      <c r="DG33" s="366" t="s">
        <v>202</v>
      </c>
      <c r="DH33" s="366"/>
      <c r="DI33" s="203"/>
    </row>
    <row r="34" spans="1:113" ht="32.25" customHeight="1" x14ac:dyDescent="0.15">
      <c r="A34" s="176"/>
      <c r="B34" s="200"/>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6"/>
      <c r="U34" s="364">
        <f>IF(W34="","",MAX(C34:D43)+1)</f>
        <v>3</v>
      </c>
      <c r="V34" s="364"/>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76"/>
      <c r="AM34" s="364">
        <f>IF(AO34="","",MAX(C34:D43,U34:V43)+1)</f>
        <v>6</v>
      </c>
      <c r="AN34" s="364"/>
      <c r="AO34" s="365" t="str">
        <f>IF('各会計、関係団体の財政状況及び健全化判断比率'!B31="","",'各会計、関係団体の財政状況及び健全化判断比率'!B31)</f>
        <v>下水道事業会計</v>
      </c>
      <c r="AP34" s="365"/>
      <c r="AQ34" s="365"/>
      <c r="AR34" s="365"/>
      <c r="AS34" s="365"/>
      <c r="AT34" s="365"/>
      <c r="AU34" s="365"/>
      <c r="AV34" s="365"/>
      <c r="AW34" s="365"/>
      <c r="AX34" s="365"/>
      <c r="AY34" s="365"/>
      <c r="AZ34" s="365"/>
      <c r="BA34" s="365"/>
      <c r="BB34" s="365"/>
      <c r="BC34" s="365"/>
      <c r="BD34" s="176"/>
      <c r="BE34" s="364">
        <f>IF(BG34="","",MAX(C34:D43,U34:V43,AM34:AN43)+1)</f>
        <v>7</v>
      </c>
      <c r="BF34" s="364"/>
      <c r="BG34" s="365" t="str">
        <f>IF('各会計、関係団体の財政状況及び健全化判断比率'!B32="","",'各会計、関係団体の財政状況及び健全化判断比率'!B32)</f>
        <v>都市核地区土地区画整理事業特別会計</v>
      </c>
      <c r="BH34" s="365"/>
      <c r="BI34" s="365"/>
      <c r="BJ34" s="365"/>
      <c r="BK34" s="365"/>
      <c r="BL34" s="365"/>
      <c r="BM34" s="365"/>
      <c r="BN34" s="365"/>
      <c r="BO34" s="365"/>
      <c r="BP34" s="365"/>
      <c r="BQ34" s="365"/>
      <c r="BR34" s="365"/>
      <c r="BS34" s="365"/>
      <c r="BT34" s="365"/>
      <c r="BU34" s="365"/>
      <c r="BV34" s="176"/>
      <c r="BW34" s="364">
        <f>IF(BY34="","",MAX(C34:D43,U34:V43,AM34:AN43,BE34:BF43)+1)</f>
        <v>8</v>
      </c>
      <c r="BX34" s="364"/>
      <c r="BY34" s="365" t="str">
        <f>IF('各会計、関係団体の財政状況及び健全化判断比率'!B68="","",'各会計、関係団体の財政状況及び健全化判断比率'!B68)</f>
        <v>東京都後期高齢者医療広域連合（一般会計）</v>
      </c>
      <c r="BZ34" s="365"/>
      <c r="CA34" s="365"/>
      <c r="CB34" s="365"/>
      <c r="CC34" s="365"/>
      <c r="CD34" s="365"/>
      <c r="CE34" s="365"/>
      <c r="CF34" s="365"/>
      <c r="CG34" s="365"/>
      <c r="CH34" s="365"/>
      <c r="CI34" s="365"/>
      <c r="CJ34" s="365"/>
      <c r="CK34" s="365"/>
      <c r="CL34" s="365"/>
      <c r="CM34" s="365"/>
      <c r="CN34" s="176"/>
      <c r="CO34" s="364">
        <f>IF(CQ34="","",MAX(C34:D43,U34:V43,AM34:AN43,BE34:BF43,BW34:BX43)+1)</f>
        <v>18</v>
      </c>
      <c r="CP34" s="364"/>
      <c r="CQ34" s="365" t="str">
        <f>IF('各会計、関係団体の財政状況及び健全化判断比率'!BS7="","",'各会計、関係団体の財政状況及び健全化判断比率'!BS7)</f>
        <v>武蔵村山市土地開発公社</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〇</v>
      </c>
      <c r="DH34" s="362"/>
      <c r="DI34" s="203"/>
    </row>
    <row r="35" spans="1:113" ht="32.25" customHeight="1" x14ac:dyDescent="0.15">
      <c r="A35" s="176"/>
      <c r="B35" s="200"/>
      <c r="C35" s="364">
        <f>IF(E35="","",C34+1)</f>
        <v>2</v>
      </c>
      <c r="D35" s="364"/>
      <c r="E35" s="365" t="str">
        <f>IF('各会計、関係団体の財政状況及び健全化判断比率'!B8="","",'各会計、関係団体の財政状況及び健全化判断比率'!B8)</f>
        <v>都市核地区土地区画整理事業特別会計（一般会計）</v>
      </c>
      <c r="F35" s="365"/>
      <c r="G35" s="365"/>
      <c r="H35" s="365"/>
      <c r="I35" s="365"/>
      <c r="J35" s="365"/>
      <c r="K35" s="365"/>
      <c r="L35" s="365"/>
      <c r="M35" s="365"/>
      <c r="N35" s="365"/>
      <c r="O35" s="365"/>
      <c r="P35" s="365"/>
      <c r="Q35" s="365"/>
      <c r="R35" s="365"/>
      <c r="S35" s="365"/>
      <c r="T35" s="176"/>
      <c r="U35" s="364">
        <f>IF(W35="","",U34+1)</f>
        <v>4</v>
      </c>
      <c r="V35" s="364"/>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76"/>
      <c r="AM35" s="364" t="str">
        <f t="shared" ref="AM35:AM43" si="0">IF(AO35="","",AM34+1)</f>
        <v/>
      </c>
      <c r="AN35" s="364"/>
      <c r="AO35" s="365"/>
      <c r="AP35" s="365"/>
      <c r="AQ35" s="365"/>
      <c r="AR35" s="365"/>
      <c r="AS35" s="365"/>
      <c r="AT35" s="365"/>
      <c r="AU35" s="365"/>
      <c r="AV35" s="365"/>
      <c r="AW35" s="365"/>
      <c r="AX35" s="365"/>
      <c r="AY35" s="365"/>
      <c r="AZ35" s="365"/>
      <c r="BA35" s="365"/>
      <c r="BB35" s="365"/>
      <c r="BC35" s="365"/>
      <c r="BD35" s="176"/>
      <c r="BE35" s="364" t="str">
        <f t="shared" ref="BE35:BE43" si="1">IF(BG35="","",BE34+1)</f>
        <v/>
      </c>
      <c r="BF35" s="364"/>
      <c r="BG35" s="365"/>
      <c r="BH35" s="365"/>
      <c r="BI35" s="365"/>
      <c r="BJ35" s="365"/>
      <c r="BK35" s="365"/>
      <c r="BL35" s="365"/>
      <c r="BM35" s="365"/>
      <c r="BN35" s="365"/>
      <c r="BO35" s="365"/>
      <c r="BP35" s="365"/>
      <c r="BQ35" s="365"/>
      <c r="BR35" s="365"/>
      <c r="BS35" s="365"/>
      <c r="BT35" s="365"/>
      <c r="BU35" s="365"/>
      <c r="BV35" s="176"/>
      <c r="BW35" s="364">
        <f t="shared" ref="BW35:BW43" si="2">IF(BY35="","",BW34+1)</f>
        <v>9</v>
      </c>
      <c r="BX35" s="364"/>
      <c r="BY35" s="365" t="str">
        <f>IF('各会計、関係団体の財政状況及び健全化判断比率'!B69="","",'各会計、関係団体の財政状況及び健全化判断比率'!B69)</f>
        <v>東京都後期高齢者医療広域連合（後期高齢者医療特別会計）</v>
      </c>
      <c r="BZ35" s="365"/>
      <c r="CA35" s="365"/>
      <c r="CB35" s="365"/>
      <c r="CC35" s="365"/>
      <c r="CD35" s="365"/>
      <c r="CE35" s="365"/>
      <c r="CF35" s="365"/>
      <c r="CG35" s="365"/>
      <c r="CH35" s="365"/>
      <c r="CI35" s="365"/>
      <c r="CJ35" s="365"/>
      <c r="CK35" s="365"/>
      <c r="CL35" s="365"/>
      <c r="CM35" s="365"/>
      <c r="CN35" s="176"/>
      <c r="CO35" s="364" t="str">
        <f t="shared" ref="CO35:CO43" si="3">IF(CQ35="","",CO34+1)</f>
        <v/>
      </c>
      <c r="CP35" s="364"/>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3"/>
    </row>
    <row r="36" spans="1:113" ht="32.25" customHeight="1" x14ac:dyDescent="0.15">
      <c r="A36" s="176"/>
      <c r="B36" s="200"/>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76"/>
      <c r="U36" s="364">
        <f t="shared" ref="U36:U43" si="4">IF(W36="","",U35+1)</f>
        <v>5</v>
      </c>
      <c r="V36" s="364"/>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76"/>
      <c r="AM36" s="364" t="str">
        <f t="shared" si="0"/>
        <v/>
      </c>
      <c r="AN36" s="364"/>
      <c r="AO36" s="365"/>
      <c r="AP36" s="365"/>
      <c r="AQ36" s="365"/>
      <c r="AR36" s="365"/>
      <c r="AS36" s="365"/>
      <c r="AT36" s="365"/>
      <c r="AU36" s="365"/>
      <c r="AV36" s="365"/>
      <c r="AW36" s="365"/>
      <c r="AX36" s="365"/>
      <c r="AY36" s="365"/>
      <c r="AZ36" s="365"/>
      <c r="BA36" s="365"/>
      <c r="BB36" s="365"/>
      <c r="BC36" s="365"/>
      <c r="BD36" s="176"/>
      <c r="BE36" s="364" t="str">
        <f t="shared" si="1"/>
        <v/>
      </c>
      <c r="BF36" s="364"/>
      <c r="BG36" s="365"/>
      <c r="BH36" s="365"/>
      <c r="BI36" s="365"/>
      <c r="BJ36" s="365"/>
      <c r="BK36" s="365"/>
      <c r="BL36" s="365"/>
      <c r="BM36" s="365"/>
      <c r="BN36" s="365"/>
      <c r="BO36" s="365"/>
      <c r="BP36" s="365"/>
      <c r="BQ36" s="365"/>
      <c r="BR36" s="365"/>
      <c r="BS36" s="365"/>
      <c r="BT36" s="365"/>
      <c r="BU36" s="365"/>
      <c r="BV36" s="176"/>
      <c r="BW36" s="364">
        <f t="shared" si="2"/>
        <v>10</v>
      </c>
      <c r="BX36" s="364"/>
      <c r="BY36" s="365" t="str">
        <f>IF('各会計、関係団体の財政状況及び健全化判断比率'!B70="","",'各会計、関係団体の財政状況及び健全化判断比率'!B70)</f>
        <v>東京たま広域資源循環組合（一般会計）</v>
      </c>
      <c r="BZ36" s="365"/>
      <c r="CA36" s="365"/>
      <c r="CB36" s="365"/>
      <c r="CC36" s="365"/>
      <c r="CD36" s="365"/>
      <c r="CE36" s="365"/>
      <c r="CF36" s="365"/>
      <c r="CG36" s="365"/>
      <c r="CH36" s="365"/>
      <c r="CI36" s="365"/>
      <c r="CJ36" s="365"/>
      <c r="CK36" s="365"/>
      <c r="CL36" s="365"/>
      <c r="CM36" s="365"/>
      <c r="CN36" s="176"/>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3"/>
    </row>
    <row r="37" spans="1:113" ht="32.25" customHeight="1" x14ac:dyDescent="0.15">
      <c r="A37" s="176"/>
      <c r="B37" s="200"/>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6"/>
      <c r="U37" s="364" t="str">
        <f t="shared" si="4"/>
        <v/>
      </c>
      <c r="V37" s="364"/>
      <c r="W37" s="365"/>
      <c r="X37" s="365"/>
      <c r="Y37" s="365"/>
      <c r="Z37" s="365"/>
      <c r="AA37" s="365"/>
      <c r="AB37" s="365"/>
      <c r="AC37" s="365"/>
      <c r="AD37" s="365"/>
      <c r="AE37" s="365"/>
      <c r="AF37" s="365"/>
      <c r="AG37" s="365"/>
      <c r="AH37" s="365"/>
      <c r="AI37" s="365"/>
      <c r="AJ37" s="365"/>
      <c r="AK37" s="365"/>
      <c r="AL37" s="176"/>
      <c r="AM37" s="364" t="str">
        <f t="shared" si="0"/>
        <v/>
      </c>
      <c r="AN37" s="364"/>
      <c r="AO37" s="365"/>
      <c r="AP37" s="365"/>
      <c r="AQ37" s="365"/>
      <c r="AR37" s="365"/>
      <c r="AS37" s="365"/>
      <c r="AT37" s="365"/>
      <c r="AU37" s="365"/>
      <c r="AV37" s="365"/>
      <c r="AW37" s="365"/>
      <c r="AX37" s="365"/>
      <c r="AY37" s="365"/>
      <c r="AZ37" s="365"/>
      <c r="BA37" s="365"/>
      <c r="BB37" s="365"/>
      <c r="BC37" s="365"/>
      <c r="BD37" s="176"/>
      <c r="BE37" s="364" t="str">
        <f t="shared" si="1"/>
        <v/>
      </c>
      <c r="BF37" s="364"/>
      <c r="BG37" s="365"/>
      <c r="BH37" s="365"/>
      <c r="BI37" s="365"/>
      <c r="BJ37" s="365"/>
      <c r="BK37" s="365"/>
      <c r="BL37" s="365"/>
      <c r="BM37" s="365"/>
      <c r="BN37" s="365"/>
      <c r="BO37" s="365"/>
      <c r="BP37" s="365"/>
      <c r="BQ37" s="365"/>
      <c r="BR37" s="365"/>
      <c r="BS37" s="365"/>
      <c r="BT37" s="365"/>
      <c r="BU37" s="365"/>
      <c r="BV37" s="176"/>
      <c r="BW37" s="364">
        <f t="shared" si="2"/>
        <v>11</v>
      </c>
      <c r="BX37" s="364"/>
      <c r="BY37" s="365" t="str">
        <f>IF('各会計、関係団体の財政状況及び健全化判断比率'!B71="","",'各会計、関係団体の財政状況及び健全化判断比率'!B71)</f>
        <v>瑞穂斎場組合（一般会計）</v>
      </c>
      <c r="BZ37" s="365"/>
      <c r="CA37" s="365"/>
      <c r="CB37" s="365"/>
      <c r="CC37" s="365"/>
      <c r="CD37" s="365"/>
      <c r="CE37" s="365"/>
      <c r="CF37" s="365"/>
      <c r="CG37" s="365"/>
      <c r="CH37" s="365"/>
      <c r="CI37" s="365"/>
      <c r="CJ37" s="365"/>
      <c r="CK37" s="365"/>
      <c r="CL37" s="365"/>
      <c r="CM37" s="365"/>
      <c r="CN37" s="176"/>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3"/>
    </row>
    <row r="38" spans="1:113" ht="32.25" customHeight="1" x14ac:dyDescent="0.15">
      <c r="A38" s="176"/>
      <c r="B38" s="200"/>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6"/>
      <c r="U38" s="364" t="str">
        <f t="shared" si="4"/>
        <v/>
      </c>
      <c r="V38" s="364"/>
      <c r="W38" s="365"/>
      <c r="X38" s="365"/>
      <c r="Y38" s="365"/>
      <c r="Z38" s="365"/>
      <c r="AA38" s="365"/>
      <c r="AB38" s="365"/>
      <c r="AC38" s="365"/>
      <c r="AD38" s="365"/>
      <c r="AE38" s="365"/>
      <c r="AF38" s="365"/>
      <c r="AG38" s="365"/>
      <c r="AH38" s="365"/>
      <c r="AI38" s="365"/>
      <c r="AJ38" s="365"/>
      <c r="AK38" s="365"/>
      <c r="AL38" s="176"/>
      <c r="AM38" s="364" t="str">
        <f t="shared" si="0"/>
        <v/>
      </c>
      <c r="AN38" s="364"/>
      <c r="AO38" s="365"/>
      <c r="AP38" s="365"/>
      <c r="AQ38" s="365"/>
      <c r="AR38" s="365"/>
      <c r="AS38" s="365"/>
      <c r="AT38" s="365"/>
      <c r="AU38" s="365"/>
      <c r="AV38" s="365"/>
      <c r="AW38" s="365"/>
      <c r="AX38" s="365"/>
      <c r="AY38" s="365"/>
      <c r="AZ38" s="365"/>
      <c r="BA38" s="365"/>
      <c r="BB38" s="365"/>
      <c r="BC38" s="365"/>
      <c r="BD38" s="176"/>
      <c r="BE38" s="364" t="str">
        <f t="shared" si="1"/>
        <v/>
      </c>
      <c r="BF38" s="364"/>
      <c r="BG38" s="365"/>
      <c r="BH38" s="365"/>
      <c r="BI38" s="365"/>
      <c r="BJ38" s="365"/>
      <c r="BK38" s="365"/>
      <c r="BL38" s="365"/>
      <c r="BM38" s="365"/>
      <c r="BN38" s="365"/>
      <c r="BO38" s="365"/>
      <c r="BP38" s="365"/>
      <c r="BQ38" s="365"/>
      <c r="BR38" s="365"/>
      <c r="BS38" s="365"/>
      <c r="BT38" s="365"/>
      <c r="BU38" s="365"/>
      <c r="BV38" s="176"/>
      <c r="BW38" s="364">
        <f t="shared" si="2"/>
        <v>12</v>
      </c>
      <c r="BX38" s="364"/>
      <c r="BY38" s="365" t="str">
        <f>IF('各会計、関係団体の財政状況及び健全化判断比率'!B72="","",'各会計、関係団体の財政状況及び健全化判断比率'!B72)</f>
        <v>東京都市町村議会議員公務災害補償等組合（一般会計）</v>
      </c>
      <c r="BZ38" s="365"/>
      <c r="CA38" s="365"/>
      <c r="CB38" s="365"/>
      <c r="CC38" s="365"/>
      <c r="CD38" s="365"/>
      <c r="CE38" s="365"/>
      <c r="CF38" s="365"/>
      <c r="CG38" s="365"/>
      <c r="CH38" s="365"/>
      <c r="CI38" s="365"/>
      <c r="CJ38" s="365"/>
      <c r="CK38" s="365"/>
      <c r="CL38" s="365"/>
      <c r="CM38" s="365"/>
      <c r="CN38" s="176"/>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3"/>
    </row>
    <row r="39" spans="1:113" ht="32.25" customHeight="1" x14ac:dyDescent="0.15">
      <c r="A39" s="176"/>
      <c r="B39" s="200"/>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6"/>
      <c r="U39" s="364" t="str">
        <f t="shared" si="4"/>
        <v/>
      </c>
      <c r="V39" s="364"/>
      <c r="W39" s="365"/>
      <c r="X39" s="365"/>
      <c r="Y39" s="365"/>
      <c r="Z39" s="365"/>
      <c r="AA39" s="365"/>
      <c r="AB39" s="365"/>
      <c r="AC39" s="365"/>
      <c r="AD39" s="365"/>
      <c r="AE39" s="365"/>
      <c r="AF39" s="365"/>
      <c r="AG39" s="365"/>
      <c r="AH39" s="365"/>
      <c r="AI39" s="365"/>
      <c r="AJ39" s="365"/>
      <c r="AK39" s="365"/>
      <c r="AL39" s="176"/>
      <c r="AM39" s="364" t="str">
        <f t="shared" si="0"/>
        <v/>
      </c>
      <c r="AN39" s="364"/>
      <c r="AO39" s="365"/>
      <c r="AP39" s="365"/>
      <c r="AQ39" s="365"/>
      <c r="AR39" s="365"/>
      <c r="AS39" s="365"/>
      <c r="AT39" s="365"/>
      <c r="AU39" s="365"/>
      <c r="AV39" s="365"/>
      <c r="AW39" s="365"/>
      <c r="AX39" s="365"/>
      <c r="AY39" s="365"/>
      <c r="AZ39" s="365"/>
      <c r="BA39" s="365"/>
      <c r="BB39" s="365"/>
      <c r="BC39" s="365"/>
      <c r="BD39" s="176"/>
      <c r="BE39" s="364" t="str">
        <f t="shared" si="1"/>
        <v/>
      </c>
      <c r="BF39" s="364"/>
      <c r="BG39" s="365"/>
      <c r="BH39" s="365"/>
      <c r="BI39" s="365"/>
      <c r="BJ39" s="365"/>
      <c r="BK39" s="365"/>
      <c r="BL39" s="365"/>
      <c r="BM39" s="365"/>
      <c r="BN39" s="365"/>
      <c r="BO39" s="365"/>
      <c r="BP39" s="365"/>
      <c r="BQ39" s="365"/>
      <c r="BR39" s="365"/>
      <c r="BS39" s="365"/>
      <c r="BT39" s="365"/>
      <c r="BU39" s="365"/>
      <c r="BV39" s="176"/>
      <c r="BW39" s="364">
        <f t="shared" si="2"/>
        <v>13</v>
      </c>
      <c r="BX39" s="364"/>
      <c r="BY39" s="365" t="str">
        <f>IF('各会計、関係団体の財政状況及び健全化判断比率'!B73="","",'各会計、関係団体の財政状況及び健全化判断比率'!B73)</f>
        <v>湖南衛生組合（一般会計）</v>
      </c>
      <c r="BZ39" s="365"/>
      <c r="CA39" s="365"/>
      <c r="CB39" s="365"/>
      <c r="CC39" s="365"/>
      <c r="CD39" s="365"/>
      <c r="CE39" s="365"/>
      <c r="CF39" s="365"/>
      <c r="CG39" s="365"/>
      <c r="CH39" s="365"/>
      <c r="CI39" s="365"/>
      <c r="CJ39" s="365"/>
      <c r="CK39" s="365"/>
      <c r="CL39" s="365"/>
      <c r="CM39" s="365"/>
      <c r="CN39" s="176"/>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3"/>
    </row>
    <row r="40" spans="1:113" ht="32.25" customHeight="1" x14ac:dyDescent="0.15">
      <c r="A40" s="176"/>
      <c r="B40" s="200"/>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6"/>
      <c r="U40" s="364" t="str">
        <f t="shared" si="4"/>
        <v/>
      </c>
      <c r="V40" s="364"/>
      <c r="W40" s="365"/>
      <c r="X40" s="365"/>
      <c r="Y40" s="365"/>
      <c r="Z40" s="365"/>
      <c r="AA40" s="365"/>
      <c r="AB40" s="365"/>
      <c r="AC40" s="365"/>
      <c r="AD40" s="365"/>
      <c r="AE40" s="365"/>
      <c r="AF40" s="365"/>
      <c r="AG40" s="365"/>
      <c r="AH40" s="365"/>
      <c r="AI40" s="365"/>
      <c r="AJ40" s="365"/>
      <c r="AK40" s="365"/>
      <c r="AL40" s="176"/>
      <c r="AM40" s="364" t="str">
        <f t="shared" si="0"/>
        <v/>
      </c>
      <c r="AN40" s="364"/>
      <c r="AO40" s="365"/>
      <c r="AP40" s="365"/>
      <c r="AQ40" s="365"/>
      <c r="AR40" s="365"/>
      <c r="AS40" s="365"/>
      <c r="AT40" s="365"/>
      <c r="AU40" s="365"/>
      <c r="AV40" s="365"/>
      <c r="AW40" s="365"/>
      <c r="AX40" s="365"/>
      <c r="AY40" s="365"/>
      <c r="AZ40" s="365"/>
      <c r="BA40" s="365"/>
      <c r="BB40" s="365"/>
      <c r="BC40" s="365"/>
      <c r="BD40" s="176"/>
      <c r="BE40" s="364" t="str">
        <f t="shared" si="1"/>
        <v/>
      </c>
      <c r="BF40" s="364"/>
      <c r="BG40" s="365"/>
      <c r="BH40" s="365"/>
      <c r="BI40" s="365"/>
      <c r="BJ40" s="365"/>
      <c r="BK40" s="365"/>
      <c r="BL40" s="365"/>
      <c r="BM40" s="365"/>
      <c r="BN40" s="365"/>
      <c r="BO40" s="365"/>
      <c r="BP40" s="365"/>
      <c r="BQ40" s="365"/>
      <c r="BR40" s="365"/>
      <c r="BS40" s="365"/>
      <c r="BT40" s="365"/>
      <c r="BU40" s="365"/>
      <c r="BV40" s="176"/>
      <c r="BW40" s="364">
        <f t="shared" si="2"/>
        <v>14</v>
      </c>
      <c r="BX40" s="364"/>
      <c r="BY40" s="365" t="str">
        <f>IF('各会計、関係団体の財政状況及び健全化判断比率'!B74="","",'各会計、関係団体の財政状況及び健全化判断比率'!B74)</f>
        <v>東京市町村総合事務組合（一般会計）</v>
      </c>
      <c r="BZ40" s="365"/>
      <c r="CA40" s="365"/>
      <c r="CB40" s="365"/>
      <c r="CC40" s="365"/>
      <c r="CD40" s="365"/>
      <c r="CE40" s="365"/>
      <c r="CF40" s="365"/>
      <c r="CG40" s="365"/>
      <c r="CH40" s="365"/>
      <c r="CI40" s="365"/>
      <c r="CJ40" s="365"/>
      <c r="CK40" s="365"/>
      <c r="CL40" s="365"/>
      <c r="CM40" s="365"/>
      <c r="CN40" s="176"/>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3"/>
    </row>
    <row r="41" spans="1:113" ht="32.25" customHeight="1" x14ac:dyDescent="0.15">
      <c r="A41" s="176"/>
      <c r="B41" s="200"/>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6"/>
      <c r="U41" s="364" t="str">
        <f t="shared" si="4"/>
        <v/>
      </c>
      <c r="V41" s="364"/>
      <c r="W41" s="365"/>
      <c r="X41" s="365"/>
      <c r="Y41" s="365"/>
      <c r="Z41" s="365"/>
      <c r="AA41" s="365"/>
      <c r="AB41" s="365"/>
      <c r="AC41" s="365"/>
      <c r="AD41" s="365"/>
      <c r="AE41" s="365"/>
      <c r="AF41" s="365"/>
      <c r="AG41" s="365"/>
      <c r="AH41" s="365"/>
      <c r="AI41" s="365"/>
      <c r="AJ41" s="365"/>
      <c r="AK41" s="365"/>
      <c r="AL41" s="176"/>
      <c r="AM41" s="364" t="str">
        <f t="shared" si="0"/>
        <v/>
      </c>
      <c r="AN41" s="364"/>
      <c r="AO41" s="365"/>
      <c r="AP41" s="365"/>
      <c r="AQ41" s="365"/>
      <c r="AR41" s="365"/>
      <c r="AS41" s="365"/>
      <c r="AT41" s="365"/>
      <c r="AU41" s="365"/>
      <c r="AV41" s="365"/>
      <c r="AW41" s="365"/>
      <c r="AX41" s="365"/>
      <c r="AY41" s="365"/>
      <c r="AZ41" s="365"/>
      <c r="BA41" s="365"/>
      <c r="BB41" s="365"/>
      <c r="BC41" s="365"/>
      <c r="BD41" s="176"/>
      <c r="BE41" s="364" t="str">
        <f t="shared" si="1"/>
        <v/>
      </c>
      <c r="BF41" s="364"/>
      <c r="BG41" s="365"/>
      <c r="BH41" s="365"/>
      <c r="BI41" s="365"/>
      <c r="BJ41" s="365"/>
      <c r="BK41" s="365"/>
      <c r="BL41" s="365"/>
      <c r="BM41" s="365"/>
      <c r="BN41" s="365"/>
      <c r="BO41" s="365"/>
      <c r="BP41" s="365"/>
      <c r="BQ41" s="365"/>
      <c r="BR41" s="365"/>
      <c r="BS41" s="365"/>
      <c r="BT41" s="365"/>
      <c r="BU41" s="365"/>
      <c r="BV41" s="176"/>
      <c r="BW41" s="364">
        <f t="shared" si="2"/>
        <v>15</v>
      </c>
      <c r="BX41" s="364"/>
      <c r="BY41" s="365" t="str">
        <f>IF('各会計、関係団体の財政状況及び健全化判断比率'!B75="","",'各会計、関係団体の財政状況及び健全化判断比率'!B75)</f>
        <v>東京市町村総合事務組合（交通災害共済事業特別会計）</v>
      </c>
      <c r="BZ41" s="365"/>
      <c r="CA41" s="365"/>
      <c r="CB41" s="365"/>
      <c r="CC41" s="365"/>
      <c r="CD41" s="365"/>
      <c r="CE41" s="365"/>
      <c r="CF41" s="365"/>
      <c r="CG41" s="365"/>
      <c r="CH41" s="365"/>
      <c r="CI41" s="365"/>
      <c r="CJ41" s="365"/>
      <c r="CK41" s="365"/>
      <c r="CL41" s="365"/>
      <c r="CM41" s="365"/>
      <c r="CN41" s="176"/>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3"/>
    </row>
    <row r="42" spans="1:113" ht="32.25" customHeight="1" x14ac:dyDescent="0.15">
      <c r="B42" s="200"/>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6"/>
      <c r="U42" s="364" t="str">
        <f t="shared" si="4"/>
        <v/>
      </c>
      <c r="V42" s="364"/>
      <c r="W42" s="365"/>
      <c r="X42" s="365"/>
      <c r="Y42" s="365"/>
      <c r="Z42" s="365"/>
      <c r="AA42" s="365"/>
      <c r="AB42" s="365"/>
      <c r="AC42" s="365"/>
      <c r="AD42" s="365"/>
      <c r="AE42" s="365"/>
      <c r="AF42" s="365"/>
      <c r="AG42" s="365"/>
      <c r="AH42" s="365"/>
      <c r="AI42" s="365"/>
      <c r="AJ42" s="365"/>
      <c r="AK42" s="365"/>
      <c r="AL42" s="176"/>
      <c r="AM42" s="364" t="str">
        <f t="shared" si="0"/>
        <v/>
      </c>
      <c r="AN42" s="364"/>
      <c r="AO42" s="365"/>
      <c r="AP42" s="365"/>
      <c r="AQ42" s="365"/>
      <c r="AR42" s="365"/>
      <c r="AS42" s="365"/>
      <c r="AT42" s="365"/>
      <c r="AU42" s="365"/>
      <c r="AV42" s="365"/>
      <c r="AW42" s="365"/>
      <c r="AX42" s="365"/>
      <c r="AY42" s="365"/>
      <c r="AZ42" s="365"/>
      <c r="BA42" s="365"/>
      <c r="BB42" s="365"/>
      <c r="BC42" s="365"/>
      <c r="BD42" s="176"/>
      <c r="BE42" s="364" t="str">
        <f t="shared" si="1"/>
        <v/>
      </c>
      <c r="BF42" s="364"/>
      <c r="BG42" s="365"/>
      <c r="BH42" s="365"/>
      <c r="BI42" s="365"/>
      <c r="BJ42" s="365"/>
      <c r="BK42" s="365"/>
      <c r="BL42" s="365"/>
      <c r="BM42" s="365"/>
      <c r="BN42" s="365"/>
      <c r="BO42" s="365"/>
      <c r="BP42" s="365"/>
      <c r="BQ42" s="365"/>
      <c r="BR42" s="365"/>
      <c r="BS42" s="365"/>
      <c r="BT42" s="365"/>
      <c r="BU42" s="365"/>
      <c r="BV42" s="176"/>
      <c r="BW42" s="364">
        <f t="shared" si="2"/>
        <v>16</v>
      </c>
      <c r="BX42" s="364"/>
      <c r="BY42" s="365" t="str">
        <f>IF('各会計、関係団体の財政状況及び健全化判断比率'!B76="","",'各会計、関係団体の財政状況及び健全化判断比率'!B76)</f>
        <v>東京都市町村職員退職手当組合（一般会計）</v>
      </c>
      <c r="BZ42" s="365"/>
      <c r="CA42" s="365"/>
      <c r="CB42" s="365"/>
      <c r="CC42" s="365"/>
      <c r="CD42" s="365"/>
      <c r="CE42" s="365"/>
      <c r="CF42" s="365"/>
      <c r="CG42" s="365"/>
      <c r="CH42" s="365"/>
      <c r="CI42" s="365"/>
      <c r="CJ42" s="365"/>
      <c r="CK42" s="365"/>
      <c r="CL42" s="365"/>
      <c r="CM42" s="365"/>
      <c r="CN42" s="176"/>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3"/>
    </row>
    <row r="43" spans="1:113" ht="32.25" customHeight="1" x14ac:dyDescent="0.15">
      <c r="B43" s="200"/>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6"/>
      <c r="U43" s="364" t="str">
        <f t="shared" si="4"/>
        <v/>
      </c>
      <c r="V43" s="364"/>
      <c r="W43" s="365"/>
      <c r="X43" s="365"/>
      <c r="Y43" s="365"/>
      <c r="Z43" s="365"/>
      <c r="AA43" s="365"/>
      <c r="AB43" s="365"/>
      <c r="AC43" s="365"/>
      <c r="AD43" s="365"/>
      <c r="AE43" s="365"/>
      <c r="AF43" s="365"/>
      <c r="AG43" s="365"/>
      <c r="AH43" s="365"/>
      <c r="AI43" s="365"/>
      <c r="AJ43" s="365"/>
      <c r="AK43" s="365"/>
      <c r="AL43" s="176"/>
      <c r="AM43" s="364" t="str">
        <f t="shared" si="0"/>
        <v/>
      </c>
      <c r="AN43" s="364"/>
      <c r="AO43" s="365"/>
      <c r="AP43" s="365"/>
      <c r="AQ43" s="365"/>
      <c r="AR43" s="365"/>
      <c r="AS43" s="365"/>
      <c r="AT43" s="365"/>
      <c r="AU43" s="365"/>
      <c r="AV43" s="365"/>
      <c r="AW43" s="365"/>
      <c r="AX43" s="365"/>
      <c r="AY43" s="365"/>
      <c r="AZ43" s="365"/>
      <c r="BA43" s="365"/>
      <c r="BB43" s="365"/>
      <c r="BC43" s="365"/>
      <c r="BD43" s="176"/>
      <c r="BE43" s="364" t="str">
        <f t="shared" si="1"/>
        <v/>
      </c>
      <c r="BF43" s="364"/>
      <c r="BG43" s="365"/>
      <c r="BH43" s="365"/>
      <c r="BI43" s="365"/>
      <c r="BJ43" s="365"/>
      <c r="BK43" s="365"/>
      <c r="BL43" s="365"/>
      <c r="BM43" s="365"/>
      <c r="BN43" s="365"/>
      <c r="BO43" s="365"/>
      <c r="BP43" s="365"/>
      <c r="BQ43" s="365"/>
      <c r="BR43" s="365"/>
      <c r="BS43" s="365"/>
      <c r="BT43" s="365"/>
      <c r="BU43" s="365"/>
      <c r="BV43" s="176"/>
      <c r="BW43" s="364">
        <f t="shared" si="2"/>
        <v>17</v>
      </c>
      <c r="BX43" s="364"/>
      <c r="BY43" s="365" t="str">
        <f>IF('各会計、関係団体の財政状況及び健全化判断比率'!B77="","",'各会計、関係団体の財政状況及び健全化判断比率'!B77)</f>
        <v>小平・村山・大和衛生組合（一般会計）</v>
      </c>
      <c r="BZ43" s="365"/>
      <c r="CA43" s="365"/>
      <c r="CB43" s="365"/>
      <c r="CC43" s="365"/>
      <c r="CD43" s="365"/>
      <c r="CE43" s="365"/>
      <c r="CF43" s="365"/>
      <c r="CG43" s="365"/>
      <c r="CH43" s="365"/>
      <c r="CI43" s="365"/>
      <c r="CJ43" s="365"/>
      <c r="CK43" s="365"/>
      <c r="CL43" s="365"/>
      <c r="CM43" s="365"/>
      <c r="CN43" s="176"/>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3"/>
    </row>
    <row r="44" spans="1:113" ht="13.5" customHeight="1" thickBot="1" x14ac:dyDescent="0.2">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15"/>
    <row r="46" spans="1:113" x14ac:dyDescent="0.15">
      <c r="B46" s="175" t="s">
        <v>203</v>
      </c>
      <c r="E46" s="361" t="s">
        <v>204</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205</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206</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207</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208</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209</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210</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175" t="s">
        <v>599</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566</v>
      </c>
      <c r="D34" s="1151"/>
      <c r="E34" s="1152"/>
      <c r="F34" s="32">
        <v>5.08</v>
      </c>
      <c r="G34" s="33">
        <v>5.63</v>
      </c>
      <c r="H34" s="33">
        <v>5.83</v>
      </c>
      <c r="I34" s="33">
        <v>7.52</v>
      </c>
      <c r="J34" s="34">
        <v>8.6300000000000008</v>
      </c>
      <c r="K34" s="22"/>
      <c r="L34" s="22"/>
      <c r="M34" s="22"/>
      <c r="N34" s="22"/>
      <c r="O34" s="22"/>
      <c r="P34" s="22"/>
    </row>
    <row r="35" spans="1:16" ht="39" customHeight="1" x14ac:dyDescent="0.15">
      <c r="A35" s="22"/>
      <c r="B35" s="35"/>
      <c r="C35" s="1145" t="s">
        <v>567</v>
      </c>
      <c r="D35" s="1146"/>
      <c r="E35" s="1147"/>
      <c r="F35" s="36" t="s">
        <v>520</v>
      </c>
      <c r="G35" s="37" t="s">
        <v>520</v>
      </c>
      <c r="H35" s="37" t="s">
        <v>520</v>
      </c>
      <c r="I35" s="37">
        <v>0.9</v>
      </c>
      <c r="J35" s="38">
        <v>2.16</v>
      </c>
      <c r="K35" s="22"/>
      <c r="L35" s="22"/>
      <c r="M35" s="22"/>
      <c r="N35" s="22"/>
      <c r="O35" s="22"/>
      <c r="P35" s="22"/>
    </row>
    <row r="36" spans="1:16" ht="39" customHeight="1" x14ac:dyDescent="0.15">
      <c r="A36" s="22"/>
      <c r="B36" s="35"/>
      <c r="C36" s="1145" t="s">
        <v>568</v>
      </c>
      <c r="D36" s="1146"/>
      <c r="E36" s="1147"/>
      <c r="F36" s="36">
        <v>3.24</v>
      </c>
      <c r="G36" s="37">
        <v>1.29</v>
      </c>
      <c r="H36" s="37">
        <v>1.1299999999999999</v>
      </c>
      <c r="I36" s="37">
        <v>1.68</v>
      </c>
      <c r="J36" s="38">
        <v>1.61</v>
      </c>
      <c r="K36" s="22"/>
      <c r="L36" s="22"/>
      <c r="M36" s="22"/>
      <c r="N36" s="22"/>
      <c r="O36" s="22"/>
      <c r="P36" s="22"/>
    </row>
    <row r="37" spans="1:16" ht="39" customHeight="1" x14ac:dyDescent="0.15">
      <c r="A37" s="22"/>
      <c r="B37" s="35"/>
      <c r="C37" s="1145" t="s">
        <v>569</v>
      </c>
      <c r="D37" s="1146"/>
      <c r="E37" s="1147"/>
      <c r="F37" s="36">
        <v>1.34</v>
      </c>
      <c r="G37" s="37">
        <v>1.35</v>
      </c>
      <c r="H37" s="37">
        <v>0.73</v>
      </c>
      <c r="I37" s="37">
        <v>0.64</v>
      </c>
      <c r="J37" s="38">
        <v>0.38</v>
      </c>
      <c r="K37" s="22"/>
      <c r="L37" s="22"/>
      <c r="M37" s="22"/>
      <c r="N37" s="22"/>
      <c r="O37" s="22"/>
      <c r="P37" s="22"/>
    </row>
    <row r="38" spans="1:16" ht="39" customHeight="1" x14ac:dyDescent="0.15">
      <c r="A38" s="22"/>
      <c r="B38" s="35"/>
      <c r="C38" s="1145" t="s">
        <v>570</v>
      </c>
      <c r="D38" s="1146"/>
      <c r="E38" s="1147"/>
      <c r="F38" s="36">
        <v>0.52</v>
      </c>
      <c r="G38" s="37">
        <v>0.43</v>
      </c>
      <c r="H38" s="37">
        <v>0.42</v>
      </c>
      <c r="I38" s="37">
        <v>0.31</v>
      </c>
      <c r="J38" s="38">
        <v>0.28000000000000003</v>
      </c>
      <c r="K38" s="22"/>
      <c r="L38" s="22"/>
      <c r="M38" s="22"/>
      <c r="N38" s="22"/>
      <c r="O38" s="22"/>
      <c r="P38" s="22"/>
    </row>
    <row r="39" spans="1:16" ht="39" customHeight="1" x14ac:dyDescent="0.15">
      <c r="A39" s="22"/>
      <c r="B39" s="35"/>
      <c r="C39" s="1145" t="s">
        <v>571</v>
      </c>
      <c r="D39" s="1146"/>
      <c r="E39" s="1147"/>
      <c r="F39" s="36">
        <v>0</v>
      </c>
      <c r="G39" s="37">
        <v>0</v>
      </c>
      <c r="H39" s="37">
        <v>0</v>
      </c>
      <c r="I39" s="37">
        <v>0</v>
      </c>
      <c r="J39" s="38">
        <v>0</v>
      </c>
      <c r="K39" s="22"/>
      <c r="L39" s="22"/>
      <c r="M39" s="22"/>
      <c r="N39" s="22"/>
      <c r="O39" s="22"/>
      <c r="P39" s="22"/>
    </row>
    <row r="40" spans="1:16" ht="39" customHeight="1" x14ac:dyDescent="0.15">
      <c r="A40" s="22"/>
      <c r="B40" s="35"/>
      <c r="C40" s="1145" t="s">
        <v>572</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573</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574</v>
      </c>
      <c r="D43" s="1149"/>
      <c r="E43" s="1150"/>
      <c r="F43" s="41">
        <v>0.28999999999999998</v>
      </c>
      <c r="G43" s="42">
        <v>0.6</v>
      </c>
      <c r="H43" s="42">
        <v>0.68</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sFWRQp+SChw64ump6X8kT0cofcreMwlPd5HyqHdhdenPSNw3lKlUKCLeI91+ZuU1G9XTjZXRwZPnOr5aeSmaA==" saltValue="zsgpFjfAwi6UXXqjIiv2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N46" sqref="N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71" t="s">
        <v>10</v>
      </c>
      <c r="C45" s="1172"/>
      <c r="D45" s="58"/>
      <c r="E45" s="1177" t="s">
        <v>11</v>
      </c>
      <c r="F45" s="1177"/>
      <c r="G45" s="1177"/>
      <c r="H45" s="1177"/>
      <c r="I45" s="1177"/>
      <c r="J45" s="1178"/>
      <c r="K45" s="59">
        <v>1218</v>
      </c>
      <c r="L45" s="60">
        <v>1222</v>
      </c>
      <c r="M45" s="60">
        <v>1247</v>
      </c>
      <c r="N45" s="60">
        <v>1254</v>
      </c>
      <c r="O45" s="61">
        <v>1272</v>
      </c>
      <c r="P45" s="48"/>
      <c r="Q45" s="48"/>
      <c r="R45" s="48"/>
      <c r="S45" s="48"/>
      <c r="T45" s="48"/>
      <c r="U45" s="48"/>
    </row>
    <row r="46" spans="1:21" ht="30.75" customHeight="1" x14ac:dyDescent="0.15">
      <c r="A46" s="48"/>
      <c r="B46" s="1173"/>
      <c r="C46" s="1174"/>
      <c r="D46" s="62"/>
      <c r="E46" s="1155" t="s">
        <v>12</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3"/>
      <c r="C47" s="1174"/>
      <c r="D47" s="62"/>
      <c r="E47" s="1155" t="s">
        <v>13</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3"/>
      <c r="C48" s="1174"/>
      <c r="D48" s="62"/>
      <c r="E48" s="1155" t="s">
        <v>14</v>
      </c>
      <c r="F48" s="1155"/>
      <c r="G48" s="1155"/>
      <c r="H48" s="1155"/>
      <c r="I48" s="1155"/>
      <c r="J48" s="1156"/>
      <c r="K48" s="63">
        <v>115</v>
      </c>
      <c r="L48" s="64">
        <v>111</v>
      </c>
      <c r="M48" s="64">
        <v>119</v>
      </c>
      <c r="N48" s="64">
        <v>174</v>
      </c>
      <c r="O48" s="65">
        <v>131</v>
      </c>
      <c r="P48" s="48"/>
      <c r="Q48" s="48"/>
      <c r="R48" s="48"/>
      <c r="S48" s="48"/>
      <c r="T48" s="48"/>
      <c r="U48" s="48"/>
    </row>
    <row r="49" spans="1:21" ht="30.75" customHeight="1" x14ac:dyDescent="0.15">
      <c r="A49" s="48"/>
      <c r="B49" s="1173"/>
      <c r="C49" s="1174"/>
      <c r="D49" s="62"/>
      <c r="E49" s="1155" t="s">
        <v>15</v>
      </c>
      <c r="F49" s="1155"/>
      <c r="G49" s="1155"/>
      <c r="H49" s="1155"/>
      <c r="I49" s="1155"/>
      <c r="J49" s="1156"/>
      <c r="K49" s="63">
        <v>52</v>
      </c>
      <c r="L49" s="64">
        <v>45</v>
      </c>
      <c r="M49" s="64">
        <v>44</v>
      </c>
      <c r="N49" s="64">
        <v>32</v>
      </c>
      <c r="O49" s="65">
        <v>35</v>
      </c>
      <c r="P49" s="48"/>
      <c r="Q49" s="48"/>
      <c r="R49" s="48"/>
      <c r="S49" s="48"/>
      <c r="T49" s="48"/>
      <c r="U49" s="48"/>
    </row>
    <row r="50" spans="1:21" ht="30.75" customHeight="1" x14ac:dyDescent="0.15">
      <c r="A50" s="48"/>
      <c r="B50" s="1173"/>
      <c r="C50" s="1174"/>
      <c r="D50" s="62"/>
      <c r="E50" s="1155" t="s">
        <v>16</v>
      </c>
      <c r="F50" s="1155"/>
      <c r="G50" s="1155"/>
      <c r="H50" s="1155"/>
      <c r="I50" s="1155"/>
      <c r="J50" s="1156"/>
      <c r="K50" s="63">
        <v>35</v>
      </c>
      <c r="L50" s="64">
        <v>35</v>
      </c>
      <c r="M50" s="64">
        <v>34</v>
      </c>
      <c r="N50" s="64">
        <v>48</v>
      </c>
      <c r="O50" s="65">
        <v>63</v>
      </c>
      <c r="P50" s="48"/>
      <c r="Q50" s="48"/>
      <c r="R50" s="48"/>
      <c r="S50" s="48"/>
      <c r="T50" s="48"/>
      <c r="U50" s="48"/>
    </row>
    <row r="51" spans="1:21" ht="30.75" customHeight="1" x14ac:dyDescent="0.15">
      <c r="A51" s="48"/>
      <c r="B51" s="1175"/>
      <c r="C51" s="1176"/>
      <c r="D51" s="66"/>
      <c r="E51" s="1155" t="s">
        <v>17</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1454</v>
      </c>
      <c r="L52" s="64">
        <v>1444</v>
      </c>
      <c r="M52" s="64">
        <v>1408</v>
      </c>
      <c r="N52" s="64">
        <v>1375</v>
      </c>
      <c r="O52" s="65">
        <v>1309</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-34</v>
      </c>
      <c r="L53" s="69">
        <v>-31</v>
      </c>
      <c r="M53" s="69">
        <v>36</v>
      </c>
      <c r="N53" s="69">
        <v>133</v>
      </c>
      <c r="O53" s="70">
        <v>192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161" t="s">
        <v>24</v>
      </c>
      <c r="C57" s="1162"/>
      <c r="D57" s="1165" t="s">
        <v>25</v>
      </c>
      <c r="E57" s="1166"/>
      <c r="F57" s="1166"/>
      <c r="G57" s="1166"/>
      <c r="H57" s="1166"/>
      <c r="I57" s="1166"/>
      <c r="J57" s="1167"/>
      <c r="K57" s="83"/>
      <c r="L57" s="84"/>
      <c r="M57" s="84"/>
      <c r="N57" s="84"/>
      <c r="O57" s="85"/>
    </row>
    <row r="58" spans="1:21" ht="31.5" customHeight="1" thickBot="1" x14ac:dyDescent="0.2">
      <c r="B58" s="1163"/>
      <c r="C58" s="1164"/>
      <c r="D58" s="1168" t="s">
        <v>26</v>
      </c>
      <c r="E58" s="1169"/>
      <c r="F58" s="1169"/>
      <c r="G58" s="1169"/>
      <c r="H58" s="1169"/>
      <c r="I58" s="1169"/>
      <c r="J58" s="1170"/>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CeCmZdpUDrzxKwL65l4iOagpe+n0LRMysUbVhtE/TDnVT47mw583qBaMeZISRNlcek1C3gtbQVmfGdPaB1KYg==" saltValue="cHrpaPBX2pr8QdxeazBU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M45" sqref="M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191" t="s">
        <v>29</v>
      </c>
      <c r="C41" s="1192"/>
      <c r="D41" s="102"/>
      <c r="E41" s="1193" t="s">
        <v>30</v>
      </c>
      <c r="F41" s="1193"/>
      <c r="G41" s="1193"/>
      <c r="H41" s="1194"/>
      <c r="I41" s="344">
        <v>14569</v>
      </c>
      <c r="J41" s="345">
        <v>14805</v>
      </c>
      <c r="K41" s="345">
        <v>14714</v>
      </c>
      <c r="L41" s="345">
        <v>14782</v>
      </c>
      <c r="M41" s="346">
        <v>14712</v>
      </c>
    </row>
    <row r="42" spans="2:13" ht="27.75" customHeight="1" x14ac:dyDescent="0.15">
      <c r="B42" s="1181"/>
      <c r="C42" s="1182"/>
      <c r="D42" s="103"/>
      <c r="E42" s="1185" t="s">
        <v>31</v>
      </c>
      <c r="F42" s="1185"/>
      <c r="G42" s="1185"/>
      <c r="H42" s="1186"/>
      <c r="I42" s="347">
        <v>548</v>
      </c>
      <c r="J42" s="348">
        <v>481</v>
      </c>
      <c r="K42" s="348">
        <v>582</v>
      </c>
      <c r="L42" s="348">
        <v>680</v>
      </c>
      <c r="M42" s="349">
        <v>737</v>
      </c>
    </row>
    <row r="43" spans="2:13" ht="27.75" customHeight="1" x14ac:dyDescent="0.15">
      <c r="B43" s="1181"/>
      <c r="C43" s="1182"/>
      <c r="D43" s="103"/>
      <c r="E43" s="1185" t="s">
        <v>32</v>
      </c>
      <c r="F43" s="1185"/>
      <c r="G43" s="1185"/>
      <c r="H43" s="1186"/>
      <c r="I43" s="347">
        <v>1453</v>
      </c>
      <c r="J43" s="348">
        <v>1300</v>
      </c>
      <c r="K43" s="348">
        <v>1403</v>
      </c>
      <c r="L43" s="348">
        <v>1680</v>
      </c>
      <c r="M43" s="349">
        <v>1685</v>
      </c>
    </row>
    <row r="44" spans="2:13" ht="27.75" customHeight="1" x14ac:dyDescent="0.15">
      <c r="B44" s="1181"/>
      <c r="C44" s="1182"/>
      <c r="D44" s="103"/>
      <c r="E44" s="1185" t="s">
        <v>33</v>
      </c>
      <c r="F44" s="1185"/>
      <c r="G44" s="1185"/>
      <c r="H44" s="1186"/>
      <c r="I44" s="347">
        <v>359</v>
      </c>
      <c r="J44" s="348">
        <v>561</v>
      </c>
      <c r="K44" s="348">
        <v>811</v>
      </c>
      <c r="L44" s="348">
        <v>790</v>
      </c>
      <c r="M44" s="349">
        <v>883</v>
      </c>
    </row>
    <row r="45" spans="2:13" ht="27.75" customHeight="1" x14ac:dyDescent="0.15">
      <c r="B45" s="1181"/>
      <c r="C45" s="1182"/>
      <c r="D45" s="103"/>
      <c r="E45" s="1185" t="s">
        <v>34</v>
      </c>
      <c r="F45" s="1185"/>
      <c r="G45" s="1185"/>
      <c r="H45" s="1186"/>
      <c r="I45" s="347">
        <v>3119</v>
      </c>
      <c r="J45" s="348">
        <v>3184</v>
      </c>
      <c r="K45" s="348">
        <v>3050</v>
      </c>
      <c r="L45" s="348">
        <v>2880</v>
      </c>
      <c r="M45" s="349">
        <v>3186</v>
      </c>
    </row>
    <row r="46" spans="2:13" ht="27.75" customHeight="1" x14ac:dyDescent="0.15">
      <c r="B46" s="1181"/>
      <c r="C46" s="1182"/>
      <c r="D46" s="104"/>
      <c r="E46" s="1185" t="s">
        <v>35</v>
      </c>
      <c r="F46" s="1185"/>
      <c r="G46" s="1185"/>
      <c r="H46" s="1186"/>
      <c r="I46" s="347" t="s">
        <v>520</v>
      </c>
      <c r="J46" s="348" t="s">
        <v>520</v>
      </c>
      <c r="K46" s="348" t="s">
        <v>520</v>
      </c>
      <c r="L46" s="348" t="s">
        <v>520</v>
      </c>
      <c r="M46" s="349" t="s">
        <v>520</v>
      </c>
    </row>
    <row r="47" spans="2:13" ht="27.75" customHeight="1" x14ac:dyDescent="0.15">
      <c r="B47" s="1181"/>
      <c r="C47" s="1182"/>
      <c r="D47" s="105"/>
      <c r="E47" s="1195" t="s">
        <v>36</v>
      </c>
      <c r="F47" s="1196"/>
      <c r="G47" s="1196"/>
      <c r="H47" s="1197"/>
      <c r="I47" s="347" t="s">
        <v>520</v>
      </c>
      <c r="J47" s="348" t="s">
        <v>520</v>
      </c>
      <c r="K47" s="348" t="s">
        <v>520</v>
      </c>
      <c r="L47" s="348" t="s">
        <v>520</v>
      </c>
      <c r="M47" s="349" t="s">
        <v>520</v>
      </c>
    </row>
    <row r="48" spans="2:13" ht="27.75" customHeight="1" x14ac:dyDescent="0.15">
      <c r="B48" s="1181"/>
      <c r="C48" s="1182"/>
      <c r="D48" s="103"/>
      <c r="E48" s="1185" t="s">
        <v>37</v>
      </c>
      <c r="F48" s="1185"/>
      <c r="G48" s="1185"/>
      <c r="H48" s="1186"/>
      <c r="I48" s="347" t="s">
        <v>520</v>
      </c>
      <c r="J48" s="348" t="s">
        <v>520</v>
      </c>
      <c r="K48" s="348" t="s">
        <v>520</v>
      </c>
      <c r="L48" s="348" t="s">
        <v>520</v>
      </c>
      <c r="M48" s="349" t="s">
        <v>520</v>
      </c>
    </row>
    <row r="49" spans="2:13" ht="27.75" customHeight="1" x14ac:dyDescent="0.15">
      <c r="B49" s="1183"/>
      <c r="C49" s="1184"/>
      <c r="D49" s="103"/>
      <c r="E49" s="1185" t="s">
        <v>38</v>
      </c>
      <c r="F49" s="1185"/>
      <c r="G49" s="1185"/>
      <c r="H49" s="1186"/>
      <c r="I49" s="347" t="s">
        <v>520</v>
      </c>
      <c r="J49" s="348" t="s">
        <v>520</v>
      </c>
      <c r="K49" s="348" t="s">
        <v>520</v>
      </c>
      <c r="L49" s="348" t="s">
        <v>520</v>
      </c>
      <c r="M49" s="349" t="s">
        <v>520</v>
      </c>
    </row>
    <row r="50" spans="2:13" ht="27.75" customHeight="1" x14ac:dyDescent="0.15">
      <c r="B50" s="1179" t="s">
        <v>39</v>
      </c>
      <c r="C50" s="1180"/>
      <c r="D50" s="106"/>
      <c r="E50" s="1185" t="s">
        <v>40</v>
      </c>
      <c r="F50" s="1185"/>
      <c r="G50" s="1185"/>
      <c r="H50" s="1186"/>
      <c r="I50" s="347">
        <v>4743</v>
      </c>
      <c r="J50" s="348">
        <v>5260</v>
      </c>
      <c r="K50" s="348">
        <v>5262</v>
      </c>
      <c r="L50" s="348">
        <v>5606</v>
      </c>
      <c r="M50" s="349">
        <v>6519</v>
      </c>
    </row>
    <row r="51" spans="2:13" ht="27.75" customHeight="1" x14ac:dyDescent="0.15">
      <c r="B51" s="1181"/>
      <c r="C51" s="1182"/>
      <c r="D51" s="103"/>
      <c r="E51" s="1185" t="s">
        <v>41</v>
      </c>
      <c r="F51" s="1185"/>
      <c r="G51" s="1185"/>
      <c r="H51" s="1186"/>
      <c r="I51" s="347">
        <v>2305</v>
      </c>
      <c r="J51" s="348">
        <v>1942</v>
      </c>
      <c r="K51" s="348">
        <v>2258</v>
      </c>
      <c r="L51" s="348">
        <v>2463</v>
      </c>
      <c r="M51" s="349">
        <v>2657</v>
      </c>
    </row>
    <row r="52" spans="2:13" ht="27.75" customHeight="1" x14ac:dyDescent="0.15">
      <c r="B52" s="1183"/>
      <c r="C52" s="1184"/>
      <c r="D52" s="103"/>
      <c r="E52" s="1185" t="s">
        <v>42</v>
      </c>
      <c r="F52" s="1185"/>
      <c r="G52" s="1185"/>
      <c r="H52" s="1186"/>
      <c r="I52" s="347">
        <v>13608</v>
      </c>
      <c r="J52" s="348">
        <v>13839</v>
      </c>
      <c r="K52" s="348">
        <v>14028</v>
      </c>
      <c r="L52" s="348">
        <v>14123</v>
      </c>
      <c r="M52" s="349">
        <v>14143</v>
      </c>
    </row>
    <row r="53" spans="2:13" ht="27.75" customHeight="1" thickBot="1" x14ac:dyDescent="0.2">
      <c r="B53" s="1187" t="s">
        <v>43</v>
      </c>
      <c r="C53" s="1188"/>
      <c r="D53" s="107"/>
      <c r="E53" s="1189" t="s">
        <v>44</v>
      </c>
      <c r="F53" s="1189"/>
      <c r="G53" s="1189"/>
      <c r="H53" s="1190"/>
      <c r="I53" s="350">
        <v>-607</v>
      </c>
      <c r="J53" s="351">
        <v>-709</v>
      </c>
      <c r="K53" s="351">
        <v>-988</v>
      </c>
      <c r="L53" s="351">
        <v>-1379</v>
      </c>
      <c r="M53" s="352">
        <v>-2116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o3P1JfBBEDq0LbQ2p9Hq1X6Xgxhd+Lnj4YQSWOG8tyFUjuLl/oDlhh5hnXhVKQ7eXIFLSIr3XipNs+8r8/2Q==" saltValue="eTJ/Y1lqmn+a6hvm7vGn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activeCell="G53" sqref="G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06" t="s">
        <v>47</v>
      </c>
      <c r="D55" s="1206"/>
      <c r="E55" s="1207"/>
      <c r="F55" s="119">
        <v>1537</v>
      </c>
      <c r="G55" s="119">
        <v>1631</v>
      </c>
      <c r="H55" s="120">
        <v>2161</v>
      </c>
    </row>
    <row r="56" spans="2:8" ht="52.5" customHeight="1" x14ac:dyDescent="0.15">
      <c r="B56" s="121"/>
      <c r="C56" s="1208" t="s">
        <v>48</v>
      </c>
      <c r="D56" s="1208"/>
      <c r="E56" s="1209"/>
      <c r="F56" s="122" t="s">
        <v>520</v>
      </c>
      <c r="G56" s="122" t="s">
        <v>520</v>
      </c>
      <c r="H56" s="123">
        <v>351</v>
      </c>
    </row>
    <row r="57" spans="2:8" ht="53.25" customHeight="1" x14ac:dyDescent="0.15">
      <c r="B57" s="121"/>
      <c r="C57" s="1210" t="s">
        <v>49</v>
      </c>
      <c r="D57" s="1210"/>
      <c r="E57" s="1211"/>
      <c r="F57" s="124">
        <v>3232</v>
      </c>
      <c r="G57" s="124">
        <v>3586</v>
      </c>
      <c r="H57" s="125">
        <v>3863</v>
      </c>
    </row>
    <row r="58" spans="2:8" ht="45.75" customHeight="1" x14ac:dyDescent="0.15">
      <c r="B58" s="126"/>
      <c r="C58" s="1198" t="s">
        <v>581</v>
      </c>
      <c r="D58" s="1199"/>
      <c r="E58" s="1200"/>
      <c r="F58" s="353">
        <v>1683</v>
      </c>
      <c r="G58" s="353">
        <v>1771</v>
      </c>
      <c r="H58" s="127">
        <v>2079</v>
      </c>
    </row>
    <row r="59" spans="2:8" ht="45.75" customHeight="1" x14ac:dyDescent="0.15">
      <c r="B59" s="126"/>
      <c r="C59" s="1198" t="s">
        <v>582</v>
      </c>
      <c r="D59" s="1199"/>
      <c r="E59" s="1200"/>
      <c r="F59" s="353">
        <v>819</v>
      </c>
      <c r="G59" s="353">
        <v>1020</v>
      </c>
      <c r="H59" s="127">
        <v>1020</v>
      </c>
    </row>
    <row r="60" spans="2:8" ht="45.75" customHeight="1" x14ac:dyDescent="0.15">
      <c r="B60" s="126"/>
      <c r="C60" s="1198" t="s">
        <v>583</v>
      </c>
      <c r="D60" s="1199"/>
      <c r="E60" s="1200"/>
      <c r="F60" s="354">
        <v>326</v>
      </c>
      <c r="G60" s="354">
        <v>326</v>
      </c>
      <c r="H60" s="127">
        <v>326</v>
      </c>
    </row>
    <row r="61" spans="2:8" ht="45.75" customHeight="1" x14ac:dyDescent="0.15">
      <c r="B61" s="126"/>
      <c r="C61" s="1198" t="s">
        <v>584</v>
      </c>
      <c r="D61" s="1199"/>
      <c r="E61" s="1200"/>
      <c r="F61" s="353">
        <v>207</v>
      </c>
      <c r="G61" s="353">
        <v>183</v>
      </c>
      <c r="H61" s="127">
        <v>165</v>
      </c>
    </row>
    <row r="62" spans="2:8" ht="45.75" customHeight="1" thickBot="1" x14ac:dyDescent="0.2">
      <c r="B62" s="128"/>
      <c r="C62" s="1201" t="s">
        <v>585</v>
      </c>
      <c r="D62" s="1202"/>
      <c r="E62" s="1203"/>
      <c r="F62" s="354">
        <v>52</v>
      </c>
      <c r="G62" s="354">
        <v>117</v>
      </c>
      <c r="H62" s="129">
        <v>137</v>
      </c>
    </row>
    <row r="63" spans="2:8" ht="52.5" customHeight="1" thickBot="1" x14ac:dyDescent="0.2">
      <c r="B63" s="130"/>
      <c r="C63" s="1204" t="s">
        <v>50</v>
      </c>
      <c r="D63" s="1204"/>
      <c r="E63" s="1205"/>
      <c r="F63" s="131">
        <v>4769</v>
      </c>
      <c r="G63" s="131">
        <v>5217</v>
      </c>
      <c r="H63" s="132">
        <v>6375</v>
      </c>
    </row>
    <row r="64" spans="2:8" x14ac:dyDescent="0.15"/>
  </sheetData>
  <sheetProtection algorithmName="SHA-512" hashValue="s6lJ0vVKqEkmtM/sJ5TsPtIzkf5WWkOcDbaq7p/d7qpjybCOyHox32OF/qAtjQNKam9GjYCGI4bt8ygzOY5xPg==" saltValue="cXNMw5EEFZsmhSneN7DA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558</v>
      </c>
      <c r="G2" s="146"/>
      <c r="H2" s="147"/>
    </row>
    <row r="3" spans="1:8" x14ac:dyDescent="0.15">
      <c r="A3" s="143" t="s">
        <v>551</v>
      </c>
      <c r="B3" s="148"/>
      <c r="C3" s="149"/>
      <c r="D3" s="150">
        <v>35094</v>
      </c>
      <c r="E3" s="151"/>
      <c r="F3" s="152">
        <v>70615</v>
      </c>
      <c r="G3" s="153"/>
      <c r="H3" s="154"/>
    </row>
    <row r="4" spans="1:8" x14ac:dyDescent="0.15">
      <c r="A4" s="155"/>
      <c r="B4" s="156"/>
      <c r="C4" s="157"/>
      <c r="D4" s="158">
        <v>15982</v>
      </c>
      <c r="E4" s="159"/>
      <c r="F4" s="160">
        <v>37382</v>
      </c>
      <c r="G4" s="161"/>
      <c r="H4" s="162"/>
    </row>
    <row r="5" spans="1:8" x14ac:dyDescent="0.15">
      <c r="A5" s="143" t="s">
        <v>553</v>
      </c>
      <c r="B5" s="148"/>
      <c r="C5" s="149"/>
      <c r="D5" s="150">
        <v>27752</v>
      </c>
      <c r="E5" s="151"/>
      <c r="F5" s="152">
        <v>69185</v>
      </c>
      <c r="G5" s="153"/>
      <c r="H5" s="154"/>
    </row>
    <row r="6" spans="1:8" x14ac:dyDescent="0.15">
      <c r="A6" s="155"/>
      <c r="B6" s="156"/>
      <c r="C6" s="157"/>
      <c r="D6" s="158">
        <v>10434</v>
      </c>
      <c r="E6" s="159"/>
      <c r="F6" s="160">
        <v>38519</v>
      </c>
      <c r="G6" s="161"/>
      <c r="H6" s="162"/>
    </row>
    <row r="7" spans="1:8" x14ac:dyDescent="0.15">
      <c r="A7" s="143" t="s">
        <v>554</v>
      </c>
      <c r="B7" s="148"/>
      <c r="C7" s="149"/>
      <c r="D7" s="150">
        <v>21718</v>
      </c>
      <c r="E7" s="151"/>
      <c r="F7" s="152">
        <v>70166</v>
      </c>
      <c r="G7" s="153"/>
      <c r="H7" s="154"/>
    </row>
    <row r="8" spans="1:8" x14ac:dyDescent="0.15">
      <c r="A8" s="155"/>
      <c r="B8" s="156"/>
      <c r="C8" s="157"/>
      <c r="D8" s="158">
        <v>10732</v>
      </c>
      <c r="E8" s="159"/>
      <c r="F8" s="160">
        <v>36115</v>
      </c>
      <c r="G8" s="161"/>
      <c r="H8" s="162"/>
    </row>
    <row r="9" spans="1:8" x14ac:dyDescent="0.15">
      <c r="A9" s="143" t="s">
        <v>555</v>
      </c>
      <c r="B9" s="148"/>
      <c r="C9" s="149"/>
      <c r="D9" s="150">
        <v>32474</v>
      </c>
      <c r="E9" s="151"/>
      <c r="F9" s="152">
        <v>70329</v>
      </c>
      <c r="G9" s="153"/>
      <c r="H9" s="154"/>
    </row>
    <row r="10" spans="1:8" x14ac:dyDescent="0.15">
      <c r="A10" s="155"/>
      <c r="B10" s="156"/>
      <c r="C10" s="157"/>
      <c r="D10" s="158">
        <v>14530</v>
      </c>
      <c r="E10" s="159"/>
      <c r="F10" s="160">
        <v>39403</v>
      </c>
      <c r="G10" s="161"/>
      <c r="H10" s="162"/>
    </row>
    <row r="11" spans="1:8" x14ac:dyDescent="0.15">
      <c r="A11" s="143" t="s">
        <v>556</v>
      </c>
      <c r="B11" s="148"/>
      <c r="C11" s="149"/>
      <c r="D11" s="150">
        <v>27330</v>
      </c>
      <c r="E11" s="151"/>
      <c r="F11" s="152">
        <v>45945</v>
      </c>
      <c r="G11" s="153"/>
      <c r="H11" s="154"/>
    </row>
    <row r="12" spans="1:8" x14ac:dyDescent="0.15">
      <c r="A12" s="155"/>
      <c r="B12" s="156"/>
      <c r="C12" s="163"/>
      <c r="D12" s="158">
        <v>10081</v>
      </c>
      <c r="E12" s="159"/>
      <c r="F12" s="160">
        <v>25180</v>
      </c>
      <c r="G12" s="161"/>
      <c r="H12" s="162"/>
    </row>
    <row r="13" spans="1:8" x14ac:dyDescent="0.15">
      <c r="A13" s="143"/>
      <c r="B13" s="148"/>
      <c r="C13" s="164"/>
      <c r="D13" s="165">
        <v>28874</v>
      </c>
      <c r="E13" s="166"/>
      <c r="F13" s="167">
        <v>65248</v>
      </c>
      <c r="G13" s="168"/>
      <c r="H13" s="154"/>
    </row>
    <row r="14" spans="1:8" x14ac:dyDescent="0.15">
      <c r="A14" s="155"/>
      <c r="B14" s="156"/>
      <c r="C14" s="157"/>
      <c r="D14" s="158">
        <v>12352</v>
      </c>
      <c r="E14" s="159"/>
      <c r="F14" s="160">
        <v>35320</v>
      </c>
      <c r="G14" s="161"/>
      <c r="H14" s="162"/>
    </row>
    <row r="17" spans="1:11" x14ac:dyDescent="0.15">
      <c r="A17" s="139" t="s">
        <v>52</v>
      </c>
    </row>
    <row r="18" spans="1:11" x14ac:dyDescent="0.15">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15">
      <c r="A19" s="169" t="s">
        <v>53</v>
      </c>
      <c r="B19" s="169">
        <f>ROUND(VALUE(SUBSTITUTE(実質収支比率等に係る経年分析!F$48,"▲","-")),2)</f>
        <v>5.08</v>
      </c>
      <c r="C19" s="169">
        <f>ROUND(VALUE(SUBSTITUTE(実質収支比率等に係る経年分析!G$48,"▲","-")),2)</f>
        <v>5.63</v>
      </c>
      <c r="D19" s="169">
        <f>ROUND(VALUE(SUBSTITUTE(実質収支比率等に係る経年分析!H$48,"▲","-")),2)</f>
        <v>5.84</v>
      </c>
      <c r="E19" s="169">
        <f>ROUND(VALUE(SUBSTITUTE(実質収支比率等に係る経年分析!I$48,"▲","-")),2)</f>
        <v>7.52</v>
      </c>
      <c r="F19" s="169">
        <f>ROUND(VALUE(SUBSTITUTE(実質収支比率等に係る経年分析!J$48,"▲","-")),2)</f>
        <v>8.64</v>
      </c>
    </row>
    <row r="20" spans="1:11" x14ac:dyDescent="0.15">
      <c r="A20" s="169" t="s">
        <v>54</v>
      </c>
      <c r="B20" s="169">
        <f>ROUND(VALUE(SUBSTITUTE(実質収支比率等に係る経年分析!F$47,"▲","-")),2)</f>
        <v>8.36</v>
      </c>
      <c r="C20" s="169">
        <f>ROUND(VALUE(SUBSTITUTE(実質収支比率等に係る経年分析!G$47,"▲","-")),2)</f>
        <v>11.18</v>
      </c>
      <c r="D20" s="169">
        <f>ROUND(VALUE(SUBSTITUTE(実質収支比率等に係る経年分析!H$47,"▲","-")),2)</f>
        <v>11.05</v>
      </c>
      <c r="E20" s="169">
        <f>ROUND(VALUE(SUBSTITUTE(実質収支比率等に係る経年分析!I$47,"▲","-")),2)</f>
        <v>11.43</v>
      </c>
      <c r="F20" s="169">
        <f>ROUND(VALUE(SUBSTITUTE(実質収支比率等に係る経年分析!J$47,"▲","-")),2)</f>
        <v>14.36</v>
      </c>
    </row>
    <row r="21" spans="1:11" x14ac:dyDescent="0.15">
      <c r="A21" s="169" t="s">
        <v>55</v>
      </c>
      <c r="B21" s="169">
        <f>IF(ISNUMBER(VALUE(SUBSTITUTE(実質収支比率等に係る経年分析!F$49,"▲","-"))),ROUND(VALUE(SUBSTITUTE(実質収支比率等に係る経年分析!F$49,"▲","-")),2),NA())</f>
        <v>3.95</v>
      </c>
      <c r="C21" s="169">
        <f>IF(ISNUMBER(VALUE(SUBSTITUTE(実質収支比率等に係る経年分析!G$49,"▲","-"))),ROUND(VALUE(SUBSTITUTE(実質収支比率等に係る経年分析!G$49,"▲","-")),2),NA())</f>
        <v>3.49</v>
      </c>
      <c r="D21" s="169">
        <f>IF(ISNUMBER(VALUE(SUBSTITUTE(実質収支比率等に係る経年分析!H$49,"▲","-"))),ROUND(VALUE(SUBSTITUTE(実質収支比率等に係る経年分析!H$49,"▲","-")),2),NA())</f>
        <v>7.0000000000000007E-2</v>
      </c>
      <c r="E21" s="169">
        <f>IF(ISNUMBER(VALUE(SUBSTITUTE(実質収支比率等に係る経年分析!I$49,"▲","-"))),ROUND(VALUE(SUBSTITUTE(実質収支比率等に係る経年分析!I$49,"▲","-")),2),NA())</f>
        <v>2.4900000000000002</v>
      </c>
      <c r="F21" s="169">
        <f>IF(ISNUMBER(VALUE(SUBSTITUTE(実質収支比率等に係る経年分析!J$49,"▲","-"))),ROUND(VALUE(SUBSTITUTE(実質収支比率等に係る経年分析!J$49,"▲","-")),2),NA())</f>
        <v>5.03</v>
      </c>
    </row>
    <row r="24" spans="1:11" x14ac:dyDescent="0.15">
      <c r="A24" s="139" t="s">
        <v>56</v>
      </c>
    </row>
    <row r="25" spans="1:11" x14ac:dyDescent="0.15">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15">
      <c r="A26" s="170"/>
      <c r="B26" s="170" t="s">
        <v>57</v>
      </c>
      <c r="C26" s="170" t="s">
        <v>58</v>
      </c>
      <c r="D26" s="170" t="s">
        <v>57</v>
      </c>
      <c r="E26" s="170" t="s">
        <v>58</v>
      </c>
      <c r="F26" s="170" t="s">
        <v>57</v>
      </c>
      <c r="G26" s="170" t="s">
        <v>58</v>
      </c>
      <c r="H26" s="170" t="s">
        <v>57</v>
      </c>
      <c r="I26" s="170" t="s">
        <v>58</v>
      </c>
      <c r="J26" s="170" t="s">
        <v>57</v>
      </c>
      <c r="K26" s="170" t="s">
        <v>58</v>
      </c>
    </row>
    <row r="27" spans="1:11" x14ac:dyDescent="0.15">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#N/A</v>
      </c>
      <c r="C27" s="170">
        <f>IF(ROUND(VALUE(SUBSTITUTE(連結実質赤字比率に係る赤字・黒字の構成分析!F$43,"▲", "-")), 2) &gt;= 0, ABS(ROUND(VALUE(SUBSTITUTE(連結実質赤字比率に係る赤字・黒字の構成分析!F$43,"▲", "-")), 2)), NA())</f>
        <v>0.28999999999999998</v>
      </c>
      <c r="D27" s="170" t="e">
        <f>IF(ROUND(VALUE(SUBSTITUTE(連結実質赤字比率に係る赤字・黒字の構成分析!G$43,"▲", "-")), 2) &lt; 0, ABS(ROUND(VALUE(SUBSTITUTE(連結実質赤字比率に係る赤字・黒字の構成分析!G$43,"▲", "-")), 2)), NA())</f>
        <v>#N/A</v>
      </c>
      <c r="E27" s="170">
        <f>IF(ROUND(VALUE(SUBSTITUTE(連結実質赤字比率に係る赤字・黒字の構成分析!G$43,"▲", "-")), 2) &gt;= 0, ABS(ROUND(VALUE(SUBSTITUTE(連結実質赤字比率に係る赤字・黒字の構成分析!G$43,"▲", "-")), 2)), NA())</f>
        <v>0.6</v>
      </c>
      <c r="F27" s="170" t="e">
        <f>IF(ROUND(VALUE(SUBSTITUTE(連結実質赤字比率に係る赤字・黒字の構成分析!H$43,"▲", "-")), 2) &lt; 0, ABS(ROUND(VALUE(SUBSTITUTE(連結実質赤字比率に係る赤字・黒字の構成分析!H$43,"▲", "-")), 2)), NA())</f>
        <v>#N/A</v>
      </c>
      <c r="G27" s="170">
        <f>IF(ROUND(VALUE(SUBSTITUTE(連結実質赤字比率に係る赤字・黒字の構成分析!H$43,"▲", "-")), 2) &gt;= 0, ABS(ROUND(VALUE(SUBSTITUTE(連結実質赤字比率に係る赤字・黒字の構成分析!H$43,"▲", "-")), 2)), NA())</f>
        <v>0.68</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15">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15">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15">
      <c r="A30" s="170" t="str">
        <f>IF(連結実質赤字比率に係る赤字・黒字の構成分析!C$40="",NA(),連結実質赤字比率に係る赤字・黒字の構成分析!C$40)</f>
        <v>都市核地区土地区画整理事業特別会計</v>
      </c>
      <c r="B30" s="170" t="e">
        <f>IF(ROUND(VALUE(SUBSTITUTE(連結実質赤字比率に係る赤字・黒字の構成分析!F$40,"▲", "-")), 2) &lt; 0, ABS(ROUND(VALUE(SUBSTITUTE(連結実質赤字比率に係る赤字・黒字の構成分析!F$40,"▲", "-")), 2)), NA())</f>
        <v>#N/A</v>
      </c>
      <c r="C30" s="170">
        <f>IF(ROUND(VALUE(SUBSTITUTE(連結実質赤字比率に係る赤字・黒字の構成分析!F$40,"▲", "-")), 2) &gt;= 0, ABS(ROUND(VALUE(SUBSTITUTE(連結実質赤字比率に係る赤字・黒字の構成分析!F$40,"▲", "-")), 2)), NA())</f>
        <v>0</v>
      </c>
      <c r="D30" s="170" t="e">
        <f>IF(ROUND(VALUE(SUBSTITUTE(連結実質赤字比率に係る赤字・黒字の構成分析!G$40,"▲", "-")), 2) &lt; 0, ABS(ROUND(VALUE(SUBSTITUTE(連結実質赤字比率に係る赤字・黒字の構成分析!G$40,"▲", "-")), 2)), NA())</f>
        <v>#N/A</v>
      </c>
      <c r="E30" s="170">
        <f>IF(ROUND(VALUE(SUBSTITUTE(連結実質赤字比率に係る赤字・黒字の構成分析!G$40,"▲", "-")), 2) &gt;= 0, ABS(ROUND(VALUE(SUBSTITUTE(連結実質赤字比率に係る赤字・黒字の構成分析!G$40,"▲", "-")), 2)), NA())</f>
        <v>0</v>
      </c>
      <c r="F30" s="170" t="e">
        <f>IF(ROUND(VALUE(SUBSTITUTE(連結実質赤字比率に係る赤字・黒字の構成分析!H$40,"▲", "-")), 2) &lt; 0, ABS(ROUND(VALUE(SUBSTITUTE(連結実質赤字比率に係る赤字・黒字の構成分析!H$40,"▲", "-")), 2)), NA())</f>
        <v>#N/A</v>
      </c>
      <c r="G30" s="170">
        <f>IF(ROUND(VALUE(SUBSTITUTE(連結実質赤字比率に係る赤字・黒字の構成分析!H$40,"▲", "-")), 2) &gt;= 0, ABS(ROUND(VALUE(SUBSTITUTE(連結実質赤字比率に係る赤字・黒字の構成分析!H$40,"▲", "-")), 2)), NA())</f>
        <v>0</v>
      </c>
      <c r="H30" s="170" t="e">
        <f>IF(ROUND(VALUE(SUBSTITUTE(連結実質赤字比率に係る赤字・黒字の構成分析!I$40,"▲", "-")), 2) &lt; 0, ABS(ROUND(VALUE(SUBSTITUTE(連結実質赤字比率に係る赤字・黒字の構成分析!I$40,"▲", "-")), 2)), NA())</f>
        <v>#N/A</v>
      </c>
      <c r="I30" s="170">
        <f>IF(ROUND(VALUE(SUBSTITUTE(連結実質赤字比率に係る赤字・黒字の構成分析!I$40,"▲", "-")), 2) &gt;= 0, ABS(ROUND(VALUE(SUBSTITUTE(連結実質赤字比率に係る赤字・黒字の構成分析!I$40,"▲", "-")), 2)), NA())</f>
        <v>0</v>
      </c>
      <c r="J30" s="170" t="e">
        <f>IF(ROUND(VALUE(SUBSTITUTE(連結実質赤字比率に係る赤字・黒字の構成分析!J$40,"▲", "-")), 2) &lt; 0, ABS(ROUND(VALUE(SUBSTITUTE(連結実質赤字比率に係る赤字・黒字の構成分析!J$40,"▲", "-")), 2)), NA())</f>
        <v>#N/A</v>
      </c>
      <c r="K30" s="170">
        <f>IF(ROUND(VALUE(SUBSTITUTE(連結実質赤字比率に係る赤字・黒字の構成分析!J$40,"▲", "-")), 2) &gt;= 0, ABS(ROUND(VALUE(SUBSTITUTE(連結実質赤字比率に係る赤字・黒字の構成分析!J$40,"▲", "-")), 2)), NA())</f>
        <v>0</v>
      </c>
    </row>
    <row r="31" spans="1:11" x14ac:dyDescent="0.15">
      <c r="A31" s="170" t="str">
        <f>IF(連結実質赤字比率に係る赤字・黒字の構成分析!C$39="",NA(),連結実質赤字比率に係る赤字・黒字の構成分析!C$39)</f>
        <v>都市核地区土地区画整理事業特別会計（一般会計）</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0</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0</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v>
      </c>
    </row>
    <row r="32" spans="1:11" x14ac:dyDescent="0.15">
      <c r="A32" s="170" t="str">
        <f>IF(連結実質赤字比率に係る赤字・黒字の構成分析!C$38="",NA(),連結実質赤字比率に係る赤字・黒字の構成分析!C$38)</f>
        <v>後期高齢者医療特別会計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0.52</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0.43</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0.42</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0.31</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0.28000000000000003</v>
      </c>
    </row>
    <row r="33" spans="1:16" x14ac:dyDescent="0.15">
      <c r="A33" s="170" t="str">
        <f>IF(連結実質赤字比率に係る赤字・黒字の構成分析!C$37="",NA(),連結実質赤字比率に係る赤字・黒字の構成分析!C$37)</f>
        <v>介護保険特別会計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1.34</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1.35</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0.73</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0.64</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0.38</v>
      </c>
    </row>
    <row r="34" spans="1:16" x14ac:dyDescent="0.15">
      <c r="A34" s="170" t="str">
        <f>IF(連結実質赤字比率に係る赤字・黒字の構成分析!C$36="",NA(),連結実質赤字比率に係る赤字・黒字の構成分析!C$36)</f>
        <v>国民健康保険事業特別会計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3.24</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1.29</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1.1299999999999999</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1.68</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1.61</v>
      </c>
    </row>
    <row r="35" spans="1:16" x14ac:dyDescent="0.15">
      <c r="A35" s="170" t="str">
        <f>IF(連結実質赤字比率に係る赤字・黒字の構成分析!C$35="",NA(),連結実質赤字比率に係る赤字・黒字の構成分析!C$35)</f>
        <v>下水道事業会計</v>
      </c>
      <c r="B35" s="170" t="e">
        <f>IF(ROUND(VALUE(SUBSTITUTE(連結実質赤字比率に係る赤字・黒字の構成分析!F$35,"▲", "-")), 2) &lt; 0, ABS(ROUND(VALUE(SUBSTITUTE(連結実質赤字比率に係る赤字・黒字の構成分析!F$35,"▲", "-")), 2)), NA())</f>
        <v>#VALUE!</v>
      </c>
      <c r="C35" s="170" t="e">
        <f>IF(ROUND(VALUE(SUBSTITUTE(連結実質赤字比率に係る赤字・黒字の構成分析!F$35,"▲", "-")), 2) &gt;= 0, ABS(ROUND(VALUE(SUBSTITUTE(連結実質赤字比率に係る赤字・黒字の構成分析!F$35,"▲", "-")), 2)), NA())</f>
        <v>#VALUE!</v>
      </c>
      <c r="D35" s="170" t="e">
        <f>IF(ROUND(VALUE(SUBSTITUTE(連結実質赤字比率に係る赤字・黒字の構成分析!G$35,"▲", "-")), 2) &lt; 0, ABS(ROUND(VALUE(SUBSTITUTE(連結実質赤字比率に係る赤字・黒字の構成分析!G$35,"▲", "-")), 2)), NA())</f>
        <v>#VALUE!</v>
      </c>
      <c r="E35" s="170" t="e">
        <f>IF(ROUND(VALUE(SUBSTITUTE(連結実質赤字比率に係る赤字・黒字の構成分析!G$35,"▲", "-")), 2) &gt;= 0, ABS(ROUND(VALUE(SUBSTITUTE(連結実質赤字比率に係る赤字・黒字の構成分析!G$35,"▲", "-")), 2)), NA())</f>
        <v>#VALUE!</v>
      </c>
      <c r="F35" s="170" t="e">
        <f>IF(ROUND(VALUE(SUBSTITUTE(連結実質赤字比率に係る赤字・黒字の構成分析!H$35,"▲", "-")), 2) &lt; 0, ABS(ROUND(VALUE(SUBSTITUTE(連結実質赤字比率に係る赤字・黒字の構成分析!H$35,"▲", "-")), 2)), NA())</f>
        <v>#VALUE!</v>
      </c>
      <c r="G35" s="170" t="e">
        <f>IF(ROUND(VALUE(SUBSTITUTE(連結実質赤字比率に係る赤字・黒字の構成分析!H$35,"▲", "-")), 2) &gt;= 0, ABS(ROUND(VALUE(SUBSTITUTE(連結実質赤字比率に係る赤字・黒字の構成分析!H$35,"▲", "-")), 2)), NA())</f>
        <v>#VALUE!</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0.9</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2.16</v>
      </c>
    </row>
    <row r="36" spans="1:16" x14ac:dyDescent="0.15">
      <c r="A36" s="170" t="str">
        <f>IF(連結実質赤字比率に係る赤字・黒字の構成分析!C$34="",NA(),連結実質赤字比率に係る赤字・黒字の構成分析!C$34)</f>
        <v>一般会計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5.08</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5.63</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5.83</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7.52</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8.6300000000000008</v>
      </c>
    </row>
    <row r="39" spans="1:16" x14ac:dyDescent="0.15">
      <c r="A39" s="139" t="s">
        <v>59</v>
      </c>
    </row>
    <row r="40" spans="1:16" x14ac:dyDescent="0.15">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15">
      <c r="A41" s="171"/>
      <c r="B41" s="171" t="s">
        <v>60</v>
      </c>
      <c r="C41" s="171"/>
      <c r="D41" s="171" t="s">
        <v>61</v>
      </c>
      <c r="E41" s="171" t="s">
        <v>60</v>
      </c>
      <c r="F41" s="171"/>
      <c r="G41" s="171" t="s">
        <v>61</v>
      </c>
      <c r="H41" s="171" t="s">
        <v>60</v>
      </c>
      <c r="I41" s="171"/>
      <c r="J41" s="171" t="s">
        <v>61</v>
      </c>
      <c r="K41" s="171" t="s">
        <v>60</v>
      </c>
      <c r="L41" s="171"/>
      <c r="M41" s="171" t="s">
        <v>61</v>
      </c>
      <c r="N41" s="171" t="s">
        <v>60</v>
      </c>
      <c r="O41" s="171"/>
      <c r="P41" s="171" t="s">
        <v>61</v>
      </c>
    </row>
    <row r="42" spans="1:16" x14ac:dyDescent="0.15">
      <c r="A42" s="171" t="s">
        <v>62</v>
      </c>
      <c r="B42" s="171"/>
      <c r="C42" s="171"/>
      <c r="D42" s="171">
        <f>'実質公債費比率（分子）の構造'!K$52</f>
        <v>1454</v>
      </c>
      <c r="E42" s="171"/>
      <c r="F42" s="171"/>
      <c r="G42" s="171">
        <f>'実質公債費比率（分子）の構造'!L$52</f>
        <v>1444</v>
      </c>
      <c r="H42" s="171"/>
      <c r="I42" s="171"/>
      <c r="J42" s="171">
        <f>'実質公債費比率（分子）の構造'!M$52</f>
        <v>1408</v>
      </c>
      <c r="K42" s="171"/>
      <c r="L42" s="171"/>
      <c r="M42" s="171">
        <f>'実質公債費比率（分子）の構造'!N$52</f>
        <v>1375</v>
      </c>
      <c r="N42" s="171"/>
      <c r="O42" s="171"/>
      <c r="P42" s="171">
        <f>'実質公債費比率（分子）の構造'!O$52</f>
        <v>1309</v>
      </c>
    </row>
    <row r="43" spans="1:16" x14ac:dyDescent="0.15">
      <c r="A43" s="171" t="s">
        <v>63</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x14ac:dyDescent="0.15">
      <c r="A44" s="171" t="s">
        <v>64</v>
      </c>
      <c r="B44" s="171">
        <f>'実質公債費比率（分子）の構造'!K$50</f>
        <v>35</v>
      </c>
      <c r="C44" s="171"/>
      <c r="D44" s="171"/>
      <c r="E44" s="171">
        <f>'実質公債費比率（分子）の構造'!L$50</f>
        <v>35</v>
      </c>
      <c r="F44" s="171"/>
      <c r="G44" s="171"/>
      <c r="H44" s="171">
        <f>'実質公債費比率（分子）の構造'!M$50</f>
        <v>34</v>
      </c>
      <c r="I44" s="171"/>
      <c r="J44" s="171"/>
      <c r="K44" s="171">
        <f>'実質公債費比率（分子）の構造'!N$50</f>
        <v>48</v>
      </c>
      <c r="L44" s="171"/>
      <c r="M44" s="171"/>
      <c r="N44" s="171">
        <f>'実質公債費比率（分子）の構造'!O$50</f>
        <v>63</v>
      </c>
      <c r="O44" s="171"/>
      <c r="P44" s="171"/>
    </row>
    <row r="45" spans="1:16" x14ac:dyDescent="0.15">
      <c r="A45" s="171" t="s">
        <v>65</v>
      </c>
      <c r="B45" s="171">
        <f>'実質公債費比率（分子）の構造'!K$49</f>
        <v>52</v>
      </c>
      <c r="C45" s="171"/>
      <c r="D45" s="171"/>
      <c r="E45" s="171">
        <f>'実質公債費比率（分子）の構造'!L$49</f>
        <v>45</v>
      </c>
      <c r="F45" s="171"/>
      <c r="G45" s="171"/>
      <c r="H45" s="171">
        <f>'実質公債費比率（分子）の構造'!M$49</f>
        <v>44</v>
      </c>
      <c r="I45" s="171"/>
      <c r="J45" s="171"/>
      <c r="K45" s="171">
        <f>'実質公債費比率（分子）の構造'!N$49</f>
        <v>32</v>
      </c>
      <c r="L45" s="171"/>
      <c r="M45" s="171"/>
      <c r="N45" s="171">
        <f>'実質公債費比率（分子）の構造'!O$49</f>
        <v>35</v>
      </c>
      <c r="O45" s="171"/>
      <c r="P45" s="171"/>
    </row>
    <row r="46" spans="1:16" x14ac:dyDescent="0.15">
      <c r="A46" s="171" t="s">
        <v>66</v>
      </c>
      <c r="B46" s="171">
        <f>'実質公債費比率（分子）の構造'!K$48</f>
        <v>115</v>
      </c>
      <c r="C46" s="171"/>
      <c r="D46" s="171"/>
      <c r="E46" s="171">
        <f>'実質公債費比率（分子）の構造'!L$48</f>
        <v>111</v>
      </c>
      <c r="F46" s="171"/>
      <c r="G46" s="171"/>
      <c r="H46" s="171">
        <f>'実質公債費比率（分子）の構造'!M$48</f>
        <v>119</v>
      </c>
      <c r="I46" s="171"/>
      <c r="J46" s="171"/>
      <c r="K46" s="171">
        <f>'実質公債費比率（分子）の構造'!N$48</f>
        <v>174</v>
      </c>
      <c r="L46" s="171"/>
      <c r="M46" s="171"/>
      <c r="N46" s="171">
        <f>'実質公債費比率（分子）の構造'!O$48</f>
        <v>131</v>
      </c>
      <c r="O46" s="171"/>
      <c r="P46" s="171"/>
    </row>
    <row r="47" spans="1:16" x14ac:dyDescent="0.15">
      <c r="A47" s="171" t="s">
        <v>67</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x14ac:dyDescent="0.15">
      <c r="A48" s="171" t="s">
        <v>68</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15">
      <c r="A49" s="171" t="s">
        <v>69</v>
      </c>
      <c r="B49" s="171">
        <f>'実質公債費比率（分子）の構造'!K$45</f>
        <v>1218</v>
      </c>
      <c r="C49" s="171"/>
      <c r="D49" s="171"/>
      <c r="E49" s="171">
        <f>'実質公債費比率（分子）の構造'!L$45</f>
        <v>1222</v>
      </c>
      <c r="F49" s="171"/>
      <c r="G49" s="171"/>
      <c r="H49" s="171">
        <f>'実質公債費比率（分子）の構造'!M$45</f>
        <v>1247</v>
      </c>
      <c r="I49" s="171"/>
      <c r="J49" s="171"/>
      <c r="K49" s="171">
        <f>'実質公債費比率（分子）の構造'!N$45</f>
        <v>1254</v>
      </c>
      <c r="L49" s="171"/>
      <c r="M49" s="171"/>
      <c r="N49" s="171">
        <f>'実質公債費比率（分子）の構造'!O$45</f>
        <v>1272</v>
      </c>
      <c r="O49" s="171"/>
      <c r="P49" s="171"/>
    </row>
    <row r="50" spans="1:16" x14ac:dyDescent="0.15">
      <c r="A50" s="171" t="s">
        <v>70</v>
      </c>
      <c r="B50" s="171" t="e">
        <f>NA()</f>
        <v>#N/A</v>
      </c>
      <c r="C50" s="171">
        <f>IF(ISNUMBER('実質公債費比率（分子）の構造'!K$53),'実質公債費比率（分子）の構造'!K$53,NA())</f>
        <v>-34</v>
      </c>
      <c r="D50" s="171" t="e">
        <f>NA()</f>
        <v>#N/A</v>
      </c>
      <c r="E50" s="171" t="e">
        <f>NA()</f>
        <v>#N/A</v>
      </c>
      <c r="F50" s="171">
        <f>IF(ISNUMBER('実質公債費比率（分子）の構造'!L$53),'実質公債費比率（分子）の構造'!L$53,NA())</f>
        <v>-31</v>
      </c>
      <c r="G50" s="171" t="e">
        <f>NA()</f>
        <v>#N/A</v>
      </c>
      <c r="H50" s="171" t="e">
        <f>NA()</f>
        <v>#N/A</v>
      </c>
      <c r="I50" s="171">
        <f>IF(ISNUMBER('実質公債費比率（分子）の構造'!M$53),'実質公債費比率（分子）の構造'!M$53,NA())</f>
        <v>36</v>
      </c>
      <c r="J50" s="171" t="e">
        <f>NA()</f>
        <v>#N/A</v>
      </c>
      <c r="K50" s="171" t="e">
        <f>NA()</f>
        <v>#N/A</v>
      </c>
      <c r="L50" s="171">
        <f>IF(ISNUMBER('実質公債費比率（分子）の構造'!N$53),'実質公債費比率（分子）の構造'!N$53,NA())</f>
        <v>133</v>
      </c>
      <c r="M50" s="171" t="e">
        <f>NA()</f>
        <v>#N/A</v>
      </c>
      <c r="N50" s="171" t="e">
        <f>NA()</f>
        <v>#N/A</v>
      </c>
      <c r="O50" s="171">
        <f>IF(ISNUMBER('実質公債費比率（分子）の構造'!O$53),'実質公債費比率（分子）の構造'!O$53,NA())</f>
        <v>192</v>
      </c>
      <c r="P50" s="171" t="e">
        <f>NA()</f>
        <v>#N/A</v>
      </c>
    </row>
    <row r="53" spans="1:16" x14ac:dyDescent="0.15">
      <c r="A53" s="139" t="s">
        <v>71</v>
      </c>
    </row>
    <row r="54" spans="1:16" x14ac:dyDescent="0.15">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15">
      <c r="A55" s="170"/>
      <c r="B55" s="170" t="s">
        <v>72</v>
      </c>
      <c r="C55" s="170"/>
      <c r="D55" s="170" t="s">
        <v>73</v>
      </c>
      <c r="E55" s="170" t="s">
        <v>72</v>
      </c>
      <c r="F55" s="170"/>
      <c r="G55" s="170" t="s">
        <v>73</v>
      </c>
      <c r="H55" s="170" t="s">
        <v>72</v>
      </c>
      <c r="I55" s="170"/>
      <c r="J55" s="170" t="s">
        <v>73</v>
      </c>
      <c r="K55" s="170" t="s">
        <v>72</v>
      </c>
      <c r="L55" s="170"/>
      <c r="M55" s="170" t="s">
        <v>73</v>
      </c>
      <c r="N55" s="170" t="s">
        <v>72</v>
      </c>
      <c r="O55" s="170"/>
      <c r="P55" s="170" t="s">
        <v>73</v>
      </c>
    </row>
    <row r="56" spans="1:16" x14ac:dyDescent="0.15">
      <c r="A56" s="170" t="s">
        <v>42</v>
      </c>
      <c r="B56" s="170"/>
      <c r="C56" s="170"/>
      <c r="D56" s="170">
        <f>'将来負担比率（分子）の構造'!I$52</f>
        <v>13608</v>
      </c>
      <c r="E56" s="170"/>
      <c r="F56" s="170"/>
      <c r="G56" s="170">
        <f>'将来負担比率（分子）の構造'!J$52</f>
        <v>13839</v>
      </c>
      <c r="H56" s="170"/>
      <c r="I56" s="170"/>
      <c r="J56" s="170">
        <f>'将来負担比率（分子）の構造'!K$52</f>
        <v>14028</v>
      </c>
      <c r="K56" s="170"/>
      <c r="L56" s="170"/>
      <c r="M56" s="170">
        <f>'将来負担比率（分子）の構造'!L$52</f>
        <v>14123</v>
      </c>
      <c r="N56" s="170"/>
      <c r="O56" s="170"/>
      <c r="P56" s="170">
        <f>'将来負担比率（分子）の構造'!M$52</f>
        <v>14143</v>
      </c>
    </row>
    <row r="57" spans="1:16" x14ac:dyDescent="0.15">
      <c r="A57" s="170" t="s">
        <v>41</v>
      </c>
      <c r="B57" s="170"/>
      <c r="C57" s="170"/>
      <c r="D57" s="170">
        <f>'将来負担比率（分子）の構造'!I$51</f>
        <v>2305</v>
      </c>
      <c r="E57" s="170"/>
      <c r="F57" s="170"/>
      <c r="G57" s="170">
        <f>'将来負担比率（分子）の構造'!J$51</f>
        <v>1942</v>
      </c>
      <c r="H57" s="170"/>
      <c r="I57" s="170"/>
      <c r="J57" s="170">
        <f>'将来負担比率（分子）の構造'!K$51</f>
        <v>2258</v>
      </c>
      <c r="K57" s="170"/>
      <c r="L57" s="170"/>
      <c r="M57" s="170">
        <f>'将来負担比率（分子）の構造'!L$51</f>
        <v>2463</v>
      </c>
      <c r="N57" s="170"/>
      <c r="O57" s="170"/>
      <c r="P57" s="170">
        <f>'将来負担比率（分子）の構造'!M$51</f>
        <v>2657</v>
      </c>
    </row>
    <row r="58" spans="1:16" x14ac:dyDescent="0.15">
      <c r="A58" s="170" t="s">
        <v>40</v>
      </c>
      <c r="B58" s="170"/>
      <c r="C58" s="170"/>
      <c r="D58" s="170">
        <f>'将来負担比率（分子）の構造'!I$50</f>
        <v>4743</v>
      </c>
      <c r="E58" s="170"/>
      <c r="F58" s="170"/>
      <c r="G58" s="170">
        <f>'将来負担比率（分子）の構造'!J$50</f>
        <v>5260</v>
      </c>
      <c r="H58" s="170"/>
      <c r="I58" s="170"/>
      <c r="J58" s="170">
        <f>'将来負担比率（分子）の構造'!K$50</f>
        <v>5262</v>
      </c>
      <c r="K58" s="170"/>
      <c r="L58" s="170"/>
      <c r="M58" s="170">
        <f>'将来負担比率（分子）の構造'!L$50</f>
        <v>5606</v>
      </c>
      <c r="N58" s="170"/>
      <c r="O58" s="170"/>
      <c r="P58" s="170">
        <f>'将来負担比率（分子）の構造'!M$50</f>
        <v>6519</v>
      </c>
    </row>
    <row r="59" spans="1:16" x14ac:dyDescent="0.15">
      <c r="A59" s="170" t="s">
        <v>38</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15">
      <c r="A60" s="170" t="s">
        <v>37</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15">
      <c r="A61" s="170" t="s">
        <v>35</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15">
      <c r="A62" s="170" t="s">
        <v>34</v>
      </c>
      <c r="B62" s="170">
        <f>'将来負担比率（分子）の構造'!I$45</f>
        <v>3119</v>
      </c>
      <c r="C62" s="170"/>
      <c r="D62" s="170"/>
      <c r="E62" s="170">
        <f>'将来負担比率（分子）の構造'!J$45</f>
        <v>3184</v>
      </c>
      <c r="F62" s="170"/>
      <c r="G62" s="170"/>
      <c r="H62" s="170">
        <f>'将来負担比率（分子）の構造'!K$45</f>
        <v>3050</v>
      </c>
      <c r="I62" s="170"/>
      <c r="J62" s="170"/>
      <c r="K62" s="170">
        <f>'将来負担比率（分子）の構造'!L$45</f>
        <v>2880</v>
      </c>
      <c r="L62" s="170"/>
      <c r="M62" s="170"/>
      <c r="N62" s="170">
        <f>'将来負担比率（分子）の構造'!M$45</f>
        <v>3186</v>
      </c>
      <c r="O62" s="170"/>
      <c r="P62" s="170"/>
    </row>
    <row r="63" spans="1:16" x14ac:dyDescent="0.15">
      <c r="A63" s="170" t="s">
        <v>33</v>
      </c>
      <c r="B63" s="170">
        <f>'将来負担比率（分子）の構造'!I$44</f>
        <v>359</v>
      </c>
      <c r="C63" s="170"/>
      <c r="D63" s="170"/>
      <c r="E63" s="170">
        <f>'将来負担比率（分子）の構造'!J$44</f>
        <v>561</v>
      </c>
      <c r="F63" s="170"/>
      <c r="G63" s="170"/>
      <c r="H63" s="170">
        <f>'将来負担比率（分子）の構造'!K$44</f>
        <v>811</v>
      </c>
      <c r="I63" s="170"/>
      <c r="J63" s="170"/>
      <c r="K63" s="170">
        <f>'将来負担比率（分子）の構造'!L$44</f>
        <v>790</v>
      </c>
      <c r="L63" s="170"/>
      <c r="M63" s="170"/>
      <c r="N63" s="170">
        <f>'将来負担比率（分子）の構造'!M$44</f>
        <v>883</v>
      </c>
      <c r="O63" s="170"/>
      <c r="P63" s="170"/>
    </row>
    <row r="64" spans="1:16" x14ac:dyDescent="0.15">
      <c r="A64" s="170" t="s">
        <v>32</v>
      </c>
      <c r="B64" s="170">
        <f>'将来負担比率（分子）の構造'!I$43</f>
        <v>1453</v>
      </c>
      <c r="C64" s="170"/>
      <c r="D64" s="170"/>
      <c r="E64" s="170">
        <f>'将来負担比率（分子）の構造'!J$43</f>
        <v>1300</v>
      </c>
      <c r="F64" s="170"/>
      <c r="G64" s="170"/>
      <c r="H64" s="170">
        <f>'将来負担比率（分子）の構造'!K$43</f>
        <v>1403</v>
      </c>
      <c r="I64" s="170"/>
      <c r="J64" s="170"/>
      <c r="K64" s="170">
        <f>'将来負担比率（分子）の構造'!L$43</f>
        <v>1680</v>
      </c>
      <c r="L64" s="170"/>
      <c r="M64" s="170"/>
      <c r="N64" s="170">
        <f>'将来負担比率（分子）の構造'!M$43</f>
        <v>1685</v>
      </c>
      <c r="O64" s="170"/>
      <c r="P64" s="170"/>
    </row>
    <row r="65" spans="1:16" x14ac:dyDescent="0.15">
      <c r="A65" s="170" t="s">
        <v>31</v>
      </c>
      <c r="B65" s="170">
        <f>'将来負担比率（分子）の構造'!I$42</f>
        <v>548</v>
      </c>
      <c r="C65" s="170"/>
      <c r="D65" s="170"/>
      <c r="E65" s="170">
        <f>'将来負担比率（分子）の構造'!J$42</f>
        <v>481</v>
      </c>
      <c r="F65" s="170"/>
      <c r="G65" s="170"/>
      <c r="H65" s="170">
        <f>'将来負担比率（分子）の構造'!K$42</f>
        <v>582</v>
      </c>
      <c r="I65" s="170"/>
      <c r="J65" s="170"/>
      <c r="K65" s="170">
        <f>'将来負担比率（分子）の構造'!L$42</f>
        <v>680</v>
      </c>
      <c r="L65" s="170"/>
      <c r="M65" s="170"/>
      <c r="N65" s="170">
        <f>'将来負担比率（分子）の構造'!M$42</f>
        <v>737</v>
      </c>
      <c r="O65" s="170"/>
      <c r="P65" s="170"/>
    </row>
    <row r="66" spans="1:16" x14ac:dyDescent="0.15">
      <c r="A66" s="170" t="s">
        <v>30</v>
      </c>
      <c r="B66" s="170">
        <f>'将来負担比率（分子）の構造'!I$41</f>
        <v>14569</v>
      </c>
      <c r="C66" s="170"/>
      <c r="D66" s="170"/>
      <c r="E66" s="170">
        <f>'将来負担比率（分子）の構造'!J$41</f>
        <v>14805</v>
      </c>
      <c r="F66" s="170"/>
      <c r="G66" s="170"/>
      <c r="H66" s="170">
        <f>'将来負担比率（分子）の構造'!K$41</f>
        <v>14714</v>
      </c>
      <c r="I66" s="170"/>
      <c r="J66" s="170"/>
      <c r="K66" s="170">
        <f>'将来負担比率（分子）の構造'!L$41</f>
        <v>14782</v>
      </c>
      <c r="L66" s="170"/>
      <c r="M66" s="170"/>
      <c r="N66" s="170">
        <f>'将来負担比率（分子）の構造'!M$41</f>
        <v>14712</v>
      </c>
      <c r="O66" s="170"/>
      <c r="P66" s="170"/>
    </row>
    <row r="67" spans="1:16" x14ac:dyDescent="0.15">
      <c r="A67" s="170" t="s">
        <v>74</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15">
      <c r="A70" s="172" t="s">
        <v>75</v>
      </c>
      <c r="B70" s="172"/>
      <c r="C70" s="172"/>
      <c r="D70" s="172"/>
      <c r="E70" s="172"/>
      <c r="F70" s="172"/>
    </row>
    <row r="71" spans="1:16" x14ac:dyDescent="0.15">
      <c r="A71" s="173"/>
      <c r="B71" s="173" t="str">
        <f>基金残高に係る経年分析!F54</f>
        <v>R01</v>
      </c>
      <c r="C71" s="173" t="str">
        <f>基金残高に係る経年分析!G54</f>
        <v>R02</v>
      </c>
      <c r="D71" s="173" t="str">
        <f>基金残高に係る経年分析!H54</f>
        <v>R03</v>
      </c>
    </row>
    <row r="72" spans="1:16" x14ac:dyDescent="0.15">
      <c r="A72" s="173" t="s">
        <v>76</v>
      </c>
      <c r="B72" s="174">
        <f>基金残高に係る経年分析!F55</f>
        <v>1537</v>
      </c>
      <c r="C72" s="174">
        <f>基金残高に係る経年分析!G55</f>
        <v>1631</v>
      </c>
      <c r="D72" s="174">
        <f>基金残高に係る経年分析!H55</f>
        <v>2161</v>
      </c>
    </row>
    <row r="73" spans="1:16" x14ac:dyDescent="0.15">
      <c r="A73" s="173" t="s">
        <v>77</v>
      </c>
      <c r="B73" s="174" t="str">
        <f>基金残高に係る経年分析!F56</f>
        <v>-</v>
      </c>
      <c r="C73" s="174" t="str">
        <f>基金残高に係る経年分析!G56</f>
        <v>-</v>
      </c>
      <c r="D73" s="174">
        <f>基金残高に係る経年分析!H56</f>
        <v>351</v>
      </c>
    </row>
    <row r="74" spans="1:16" x14ac:dyDescent="0.15">
      <c r="A74" s="173" t="s">
        <v>78</v>
      </c>
      <c r="B74" s="174">
        <f>基金残高に係る経年分析!F57</f>
        <v>3232</v>
      </c>
      <c r="C74" s="174">
        <f>基金残高に係る経年分析!G57</f>
        <v>3586</v>
      </c>
      <c r="D74" s="174">
        <f>基金残高に係る経年分析!H57</f>
        <v>3863</v>
      </c>
    </row>
  </sheetData>
  <sheetProtection algorithmName="SHA-512" hashValue="hZr3z6RkcVcfu1A4Ud0eL+bLfK3VDKhjO2QNXsFG8xn2B1BOGTgO7hDGpGqStr+46KFWZgJov74ROpTOT45PRQ==" saltValue="5JqAQos1l98eTQ9iCC99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9A175-D6C8-42DE-8F0D-AE00C64909F8}">
  <sheetPr>
    <pageSetUpPr fitToPage="1"/>
  </sheetPr>
  <dimension ref="B1:EM50"/>
  <sheetViews>
    <sheetView showGridLines="0" workbookViewId="0"/>
  </sheetViews>
  <sheetFormatPr defaultColWidth="0" defaultRowHeight="11.25" customHeight="1" zeroHeight="1" x14ac:dyDescent="0.15"/>
  <cols>
    <col min="1" max="1" width="1.625" style="209" customWidth="1"/>
    <col min="2" max="2" width="2.375" style="209" customWidth="1"/>
    <col min="3" max="16" width="2.625" style="209" customWidth="1"/>
    <col min="17" max="17" width="2.375" style="209" customWidth="1"/>
    <col min="18" max="95" width="1.625" style="209" customWidth="1"/>
    <col min="96" max="133" width="1.625" style="215" customWidth="1"/>
    <col min="134" max="143" width="1.625" style="209" customWidth="1"/>
    <col min="144" max="16384" width="0" style="209" hidden="1"/>
  </cols>
  <sheetData>
    <row r="1" spans="2:143"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599" t="s">
        <v>211</v>
      </c>
      <c r="DI1" s="600"/>
      <c r="DJ1" s="600"/>
      <c r="DK1" s="600"/>
      <c r="DL1" s="600"/>
      <c r="DM1" s="600"/>
      <c r="DN1" s="601"/>
      <c r="DO1" s="209"/>
      <c r="DP1" s="599" t="s">
        <v>212</v>
      </c>
      <c r="DQ1" s="600"/>
      <c r="DR1" s="600"/>
      <c r="DS1" s="600"/>
      <c r="DT1" s="600"/>
      <c r="DU1" s="600"/>
      <c r="DV1" s="600"/>
      <c r="DW1" s="600"/>
      <c r="DX1" s="600"/>
      <c r="DY1" s="600"/>
      <c r="DZ1" s="600"/>
      <c r="EA1" s="600"/>
      <c r="EB1" s="600"/>
      <c r="EC1" s="601"/>
      <c r="ED1" s="208"/>
      <c r="EE1" s="208"/>
      <c r="EF1" s="208"/>
      <c r="EG1" s="208"/>
      <c r="EH1" s="208"/>
      <c r="EI1" s="208"/>
      <c r="EJ1" s="208"/>
      <c r="EK1" s="208"/>
      <c r="EL1" s="208"/>
      <c r="EM1" s="208"/>
    </row>
    <row r="2" spans="2:143" ht="22.5" customHeight="1" x14ac:dyDescent="0.15">
      <c r="B2" s="210" t="s">
        <v>213</v>
      </c>
      <c r="R2" s="211"/>
      <c r="S2" s="211"/>
      <c r="T2" s="211"/>
      <c r="U2" s="211"/>
      <c r="V2" s="211"/>
      <c r="W2" s="211"/>
      <c r="X2" s="211"/>
      <c r="Y2" s="211"/>
      <c r="Z2" s="211"/>
      <c r="AA2" s="211"/>
      <c r="AB2" s="211"/>
      <c r="AC2" s="211"/>
      <c r="AE2" s="358"/>
      <c r="AF2" s="358"/>
      <c r="AG2" s="358"/>
      <c r="AH2" s="358"/>
      <c r="AI2" s="358"/>
      <c r="AJ2" s="211"/>
      <c r="AK2" s="211"/>
      <c r="AL2" s="211"/>
      <c r="AM2" s="211"/>
      <c r="AN2" s="211"/>
      <c r="AO2" s="211"/>
      <c r="AP2" s="211"/>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c r="EA2" s="208"/>
      <c r="EB2" s="208"/>
      <c r="EC2" s="208"/>
    </row>
    <row r="3" spans="2:143" ht="11.25" customHeight="1" x14ac:dyDescent="0.15">
      <c r="B3" s="602" t="s">
        <v>214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216</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217</v>
      </c>
      <c r="S4" s="603"/>
      <c r="T4" s="603"/>
      <c r="U4" s="603"/>
      <c r="V4" s="603"/>
      <c r="W4" s="603"/>
      <c r="X4" s="603"/>
      <c r="Y4" s="604"/>
      <c r="Z4" s="602" t="s">
        <v>218</v>
      </c>
      <c r="AA4" s="603"/>
      <c r="AB4" s="603"/>
      <c r="AC4" s="604"/>
      <c r="AD4" s="602" t="s">
        <v>219</v>
      </c>
      <c r="AE4" s="603"/>
      <c r="AF4" s="603"/>
      <c r="AG4" s="603"/>
      <c r="AH4" s="603"/>
      <c r="AI4" s="603"/>
      <c r="AJ4" s="603"/>
      <c r="AK4" s="604"/>
      <c r="AL4" s="602" t="s">
        <v>218</v>
      </c>
      <c r="AM4" s="603"/>
      <c r="AN4" s="603"/>
      <c r="AO4" s="604"/>
      <c r="AP4" s="605" t="s">
        <v>220</v>
      </c>
      <c r="AQ4" s="605"/>
      <c r="AR4" s="605"/>
      <c r="AS4" s="605"/>
      <c r="AT4" s="605"/>
      <c r="AU4" s="605"/>
      <c r="AV4" s="605"/>
      <c r="AW4" s="605"/>
      <c r="AX4" s="605"/>
      <c r="AY4" s="605"/>
      <c r="AZ4" s="605"/>
      <c r="BA4" s="605"/>
      <c r="BB4" s="605"/>
      <c r="BC4" s="605"/>
      <c r="BD4" s="605"/>
      <c r="BE4" s="605"/>
      <c r="BF4" s="605"/>
      <c r="BG4" s="605" t="s">
        <v>221</v>
      </c>
      <c r="BH4" s="605"/>
      <c r="BI4" s="605"/>
      <c r="BJ4" s="605"/>
      <c r="BK4" s="605"/>
      <c r="BL4" s="605"/>
      <c r="BM4" s="605"/>
      <c r="BN4" s="605"/>
      <c r="BO4" s="605" t="s">
        <v>218</v>
      </c>
      <c r="BP4" s="605"/>
      <c r="BQ4" s="605"/>
      <c r="BR4" s="605"/>
      <c r="BS4" s="605" t="s">
        <v>222</v>
      </c>
      <c r="BT4" s="605"/>
      <c r="BU4" s="605"/>
      <c r="BV4" s="605"/>
      <c r="BW4" s="605"/>
      <c r="BX4" s="605"/>
      <c r="BY4" s="605"/>
      <c r="BZ4" s="605"/>
      <c r="CA4" s="605"/>
      <c r="CB4" s="605"/>
      <c r="CD4" s="602" t="s">
        <v>223</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224</v>
      </c>
      <c r="C5" s="607"/>
      <c r="D5" s="607"/>
      <c r="E5" s="607"/>
      <c r="F5" s="607"/>
      <c r="G5" s="607"/>
      <c r="H5" s="607"/>
      <c r="I5" s="607"/>
      <c r="J5" s="607"/>
      <c r="K5" s="607"/>
      <c r="L5" s="607"/>
      <c r="M5" s="607"/>
      <c r="N5" s="607"/>
      <c r="O5" s="607"/>
      <c r="P5" s="607"/>
      <c r="Q5" s="608"/>
      <c r="R5" s="609">
        <v>10210704</v>
      </c>
      <c r="S5" s="610"/>
      <c r="T5" s="610"/>
      <c r="U5" s="610"/>
      <c r="V5" s="610"/>
      <c r="W5" s="610"/>
      <c r="X5" s="610"/>
      <c r="Y5" s="611"/>
      <c r="Z5" s="612">
        <v>30.5</v>
      </c>
      <c r="AA5" s="612"/>
      <c r="AB5" s="612"/>
      <c r="AC5" s="612"/>
      <c r="AD5" s="613">
        <v>9352633</v>
      </c>
      <c r="AE5" s="613"/>
      <c r="AF5" s="613"/>
      <c r="AG5" s="613"/>
      <c r="AH5" s="613"/>
      <c r="AI5" s="613"/>
      <c r="AJ5" s="613"/>
      <c r="AK5" s="613"/>
      <c r="AL5" s="614">
        <v>63.6</v>
      </c>
      <c r="AM5" s="615"/>
      <c r="AN5" s="615"/>
      <c r="AO5" s="616"/>
      <c r="AP5" s="606" t="s">
        <v>225</v>
      </c>
      <c r="AQ5" s="607"/>
      <c r="AR5" s="607"/>
      <c r="AS5" s="607"/>
      <c r="AT5" s="607"/>
      <c r="AU5" s="607"/>
      <c r="AV5" s="607"/>
      <c r="AW5" s="607"/>
      <c r="AX5" s="607"/>
      <c r="AY5" s="607"/>
      <c r="AZ5" s="607"/>
      <c r="BA5" s="607"/>
      <c r="BB5" s="607"/>
      <c r="BC5" s="607"/>
      <c r="BD5" s="607"/>
      <c r="BE5" s="607"/>
      <c r="BF5" s="608"/>
      <c r="BG5" s="620">
        <v>9352633</v>
      </c>
      <c r="BH5" s="621"/>
      <c r="BI5" s="621"/>
      <c r="BJ5" s="621"/>
      <c r="BK5" s="621"/>
      <c r="BL5" s="621"/>
      <c r="BM5" s="621"/>
      <c r="BN5" s="622"/>
      <c r="BO5" s="623">
        <v>91.6</v>
      </c>
      <c r="BP5" s="623"/>
      <c r="BQ5" s="623"/>
      <c r="BR5" s="623"/>
      <c r="BS5" s="624">
        <v>24450</v>
      </c>
      <c r="BT5" s="624"/>
      <c r="BU5" s="624"/>
      <c r="BV5" s="624"/>
      <c r="BW5" s="624"/>
      <c r="BX5" s="624"/>
      <c r="BY5" s="624"/>
      <c r="BZ5" s="624"/>
      <c r="CA5" s="624"/>
      <c r="CB5" s="628"/>
      <c r="CD5" s="602" t="s">
        <v>220</v>
      </c>
      <c r="CE5" s="603"/>
      <c r="CF5" s="603"/>
      <c r="CG5" s="603"/>
      <c r="CH5" s="603"/>
      <c r="CI5" s="603"/>
      <c r="CJ5" s="603"/>
      <c r="CK5" s="603"/>
      <c r="CL5" s="603"/>
      <c r="CM5" s="603"/>
      <c r="CN5" s="603"/>
      <c r="CO5" s="603"/>
      <c r="CP5" s="603"/>
      <c r="CQ5" s="604"/>
      <c r="CR5" s="602" t="s">
        <v>226</v>
      </c>
      <c r="CS5" s="603"/>
      <c r="CT5" s="603"/>
      <c r="CU5" s="603"/>
      <c r="CV5" s="603"/>
      <c r="CW5" s="603"/>
      <c r="CX5" s="603"/>
      <c r="CY5" s="604"/>
      <c r="CZ5" s="602" t="s">
        <v>218</v>
      </c>
      <c r="DA5" s="603"/>
      <c r="DB5" s="603"/>
      <c r="DC5" s="604"/>
      <c r="DD5" s="602" t="s">
        <v>227</v>
      </c>
      <c r="DE5" s="603"/>
      <c r="DF5" s="603"/>
      <c r="DG5" s="603"/>
      <c r="DH5" s="603"/>
      <c r="DI5" s="603"/>
      <c r="DJ5" s="603"/>
      <c r="DK5" s="603"/>
      <c r="DL5" s="603"/>
      <c r="DM5" s="603"/>
      <c r="DN5" s="603"/>
      <c r="DO5" s="603"/>
      <c r="DP5" s="604"/>
      <c r="DQ5" s="602" t="s">
        <v>228</v>
      </c>
      <c r="DR5" s="603"/>
      <c r="DS5" s="603"/>
      <c r="DT5" s="603"/>
      <c r="DU5" s="603"/>
      <c r="DV5" s="603"/>
      <c r="DW5" s="603"/>
      <c r="DX5" s="603"/>
      <c r="DY5" s="603"/>
      <c r="DZ5" s="603"/>
      <c r="EA5" s="603"/>
      <c r="EB5" s="603"/>
      <c r="EC5" s="604"/>
    </row>
    <row r="6" spans="2:143" ht="11.25" customHeight="1" x14ac:dyDescent="0.15">
      <c r="B6" s="617" t="s">
        <v>229</v>
      </c>
      <c r="C6" s="618"/>
      <c r="D6" s="618"/>
      <c r="E6" s="618"/>
      <c r="F6" s="618"/>
      <c r="G6" s="618"/>
      <c r="H6" s="618"/>
      <c r="I6" s="618"/>
      <c r="J6" s="618"/>
      <c r="K6" s="618"/>
      <c r="L6" s="618"/>
      <c r="M6" s="618"/>
      <c r="N6" s="618"/>
      <c r="O6" s="618"/>
      <c r="P6" s="618"/>
      <c r="Q6" s="619"/>
      <c r="R6" s="620">
        <v>131313</v>
      </c>
      <c r="S6" s="621"/>
      <c r="T6" s="621"/>
      <c r="U6" s="621"/>
      <c r="V6" s="621"/>
      <c r="W6" s="621"/>
      <c r="X6" s="621"/>
      <c r="Y6" s="622"/>
      <c r="Z6" s="623">
        <v>0.4</v>
      </c>
      <c r="AA6" s="623"/>
      <c r="AB6" s="623"/>
      <c r="AC6" s="623"/>
      <c r="AD6" s="624">
        <v>131313</v>
      </c>
      <c r="AE6" s="624"/>
      <c r="AF6" s="624"/>
      <c r="AG6" s="624"/>
      <c r="AH6" s="624"/>
      <c r="AI6" s="624"/>
      <c r="AJ6" s="624"/>
      <c r="AK6" s="624"/>
      <c r="AL6" s="625">
        <v>0.9</v>
      </c>
      <c r="AM6" s="626"/>
      <c r="AN6" s="626"/>
      <c r="AO6" s="627"/>
      <c r="AP6" s="617" t="s">
        <v>230</v>
      </c>
      <c r="AQ6" s="618"/>
      <c r="AR6" s="618"/>
      <c r="AS6" s="618"/>
      <c r="AT6" s="618"/>
      <c r="AU6" s="618"/>
      <c r="AV6" s="618"/>
      <c r="AW6" s="618"/>
      <c r="AX6" s="618"/>
      <c r="AY6" s="618"/>
      <c r="AZ6" s="618"/>
      <c r="BA6" s="618"/>
      <c r="BB6" s="618"/>
      <c r="BC6" s="618"/>
      <c r="BD6" s="618"/>
      <c r="BE6" s="618"/>
      <c r="BF6" s="619"/>
      <c r="BG6" s="620">
        <v>9352633</v>
      </c>
      <c r="BH6" s="621"/>
      <c r="BI6" s="621"/>
      <c r="BJ6" s="621"/>
      <c r="BK6" s="621"/>
      <c r="BL6" s="621"/>
      <c r="BM6" s="621"/>
      <c r="BN6" s="622"/>
      <c r="BO6" s="623">
        <v>91.6</v>
      </c>
      <c r="BP6" s="623"/>
      <c r="BQ6" s="623"/>
      <c r="BR6" s="623"/>
      <c r="BS6" s="624">
        <v>24450</v>
      </c>
      <c r="BT6" s="624"/>
      <c r="BU6" s="624"/>
      <c r="BV6" s="624"/>
      <c r="BW6" s="624"/>
      <c r="BX6" s="624"/>
      <c r="BY6" s="624"/>
      <c r="BZ6" s="624"/>
      <c r="CA6" s="624"/>
      <c r="CB6" s="628"/>
      <c r="CD6" s="606" t="s">
        <v>231</v>
      </c>
      <c r="CE6" s="607"/>
      <c r="CF6" s="607"/>
      <c r="CG6" s="607"/>
      <c r="CH6" s="607"/>
      <c r="CI6" s="607"/>
      <c r="CJ6" s="607"/>
      <c r="CK6" s="607"/>
      <c r="CL6" s="607"/>
      <c r="CM6" s="607"/>
      <c r="CN6" s="607"/>
      <c r="CO6" s="607"/>
      <c r="CP6" s="607"/>
      <c r="CQ6" s="608"/>
      <c r="CR6" s="620">
        <v>260353</v>
      </c>
      <c r="CS6" s="621"/>
      <c r="CT6" s="621"/>
      <c r="CU6" s="621"/>
      <c r="CV6" s="621"/>
      <c r="CW6" s="621"/>
      <c r="CX6" s="621"/>
      <c r="CY6" s="622"/>
      <c r="CZ6" s="614">
        <v>0.8</v>
      </c>
      <c r="DA6" s="615"/>
      <c r="DB6" s="615"/>
      <c r="DC6" s="631"/>
      <c r="DD6" s="629" t="s">
        <v>126</v>
      </c>
      <c r="DE6" s="621"/>
      <c r="DF6" s="621"/>
      <c r="DG6" s="621"/>
      <c r="DH6" s="621"/>
      <c r="DI6" s="621"/>
      <c r="DJ6" s="621"/>
      <c r="DK6" s="621"/>
      <c r="DL6" s="621"/>
      <c r="DM6" s="621"/>
      <c r="DN6" s="621"/>
      <c r="DO6" s="621"/>
      <c r="DP6" s="622"/>
      <c r="DQ6" s="629">
        <v>260353</v>
      </c>
      <c r="DR6" s="621"/>
      <c r="DS6" s="621"/>
      <c r="DT6" s="621"/>
      <c r="DU6" s="621"/>
      <c r="DV6" s="621"/>
      <c r="DW6" s="621"/>
      <c r="DX6" s="621"/>
      <c r="DY6" s="621"/>
      <c r="DZ6" s="621"/>
      <c r="EA6" s="621"/>
      <c r="EB6" s="621"/>
      <c r="EC6" s="630"/>
    </row>
    <row r="7" spans="2:143" ht="11.25" customHeight="1" x14ac:dyDescent="0.15">
      <c r="B7" s="617" t="s">
        <v>232</v>
      </c>
      <c r="C7" s="618"/>
      <c r="D7" s="618"/>
      <c r="E7" s="618"/>
      <c r="F7" s="618"/>
      <c r="G7" s="618"/>
      <c r="H7" s="618"/>
      <c r="I7" s="618"/>
      <c r="J7" s="618"/>
      <c r="K7" s="618"/>
      <c r="L7" s="618"/>
      <c r="M7" s="618"/>
      <c r="N7" s="618"/>
      <c r="O7" s="618"/>
      <c r="P7" s="618"/>
      <c r="Q7" s="619"/>
      <c r="R7" s="620">
        <v>10851</v>
      </c>
      <c r="S7" s="621"/>
      <c r="T7" s="621"/>
      <c r="U7" s="621"/>
      <c r="V7" s="621"/>
      <c r="W7" s="621"/>
      <c r="X7" s="621"/>
      <c r="Y7" s="622"/>
      <c r="Z7" s="623">
        <v>0</v>
      </c>
      <c r="AA7" s="623"/>
      <c r="AB7" s="623"/>
      <c r="AC7" s="623"/>
      <c r="AD7" s="624">
        <v>10851</v>
      </c>
      <c r="AE7" s="624"/>
      <c r="AF7" s="624"/>
      <c r="AG7" s="624"/>
      <c r="AH7" s="624"/>
      <c r="AI7" s="624"/>
      <c r="AJ7" s="624"/>
      <c r="AK7" s="624"/>
      <c r="AL7" s="625">
        <v>0.1</v>
      </c>
      <c r="AM7" s="626"/>
      <c r="AN7" s="626"/>
      <c r="AO7" s="627"/>
      <c r="AP7" s="617" t="s">
        <v>233</v>
      </c>
      <c r="AQ7" s="618"/>
      <c r="AR7" s="618"/>
      <c r="AS7" s="618"/>
      <c r="AT7" s="618"/>
      <c r="AU7" s="618"/>
      <c r="AV7" s="618"/>
      <c r="AW7" s="618"/>
      <c r="AX7" s="618"/>
      <c r="AY7" s="618"/>
      <c r="AZ7" s="618"/>
      <c r="BA7" s="618"/>
      <c r="BB7" s="618"/>
      <c r="BC7" s="618"/>
      <c r="BD7" s="618"/>
      <c r="BE7" s="618"/>
      <c r="BF7" s="619"/>
      <c r="BG7" s="620">
        <v>4166015</v>
      </c>
      <c r="BH7" s="621"/>
      <c r="BI7" s="621"/>
      <c r="BJ7" s="621"/>
      <c r="BK7" s="621"/>
      <c r="BL7" s="621"/>
      <c r="BM7" s="621"/>
      <c r="BN7" s="622"/>
      <c r="BO7" s="623">
        <v>40.799999999999997</v>
      </c>
      <c r="BP7" s="623"/>
      <c r="BQ7" s="623"/>
      <c r="BR7" s="623"/>
      <c r="BS7" s="624">
        <v>24450</v>
      </c>
      <c r="BT7" s="624"/>
      <c r="BU7" s="624"/>
      <c r="BV7" s="624"/>
      <c r="BW7" s="624"/>
      <c r="BX7" s="624"/>
      <c r="BY7" s="624"/>
      <c r="BZ7" s="624"/>
      <c r="CA7" s="624"/>
      <c r="CB7" s="628"/>
      <c r="CD7" s="617" t="s">
        <v>234</v>
      </c>
      <c r="CE7" s="618"/>
      <c r="CF7" s="618"/>
      <c r="CG7" s="618"/>
      <c r="CH7" s="618"/>
      <c r="CI7" s="618"/>
      <c r="CJ7" s="618"/>
      <c r="CK7" s="618"/>
      <c r="CL7" s="618"/>
      <c r="CM7" s="618"/>
      <c r="CN7" s="618"/>
      <c r="CO7" s="618"/>
      <c r="CP7" s="618"/>
      <c r="CQ7" s="619"/>
      <c r="CR7" s="620">
        <v>3640630</v>
      </c>
      <c r="CS7" s="621"/>
      <c r="CT7" s="621"/>
      <c r="CU7" s="621"/>
      <c r="CV7" s="621"/>
      <c r="CW7" s="621"/>
      <c r="CX7" s="621"/>
      <c r="CY7" s="622"/>
      <c r="CZ7" s="623">
        <v>11.3</v>
      </c>
      <c r="DA7" s="623"/>
      <c r="DB7" s="623"/>
      <c r="DC7" s="623"/>
      <c r="DD7" s="629">
        <v>83967</v>
      </c>
      <c r="DE7" s="621"/>
      <c r="DF7" s="621"/>
      <c r="DG7" s="621"/>
      <c r="DH7" s="621"/>
      <c r="DI7" s="621"/>
      <c r="DJ7" s="621"/>
      <c r="DK7" s="621"/>
      <c r="DL7" s="621"/>
      <c r="DM7" s="621"/>
      <c r="DN7" s="621"/>
      <c r="DO7" s="621"/>
      <c r="DP7" s="622"/>
      <c r="DQ7" s="629">
        <v>3307736</v>
      </c>
      <c r="DR7" s="621"/>
      <c r="DS7" s="621"/>
      <c r="DT7" s="621"/>
      <c r="DU7" s="621"/>
      <c r="DV7" s="621"/>
      <c r="DW7" s="621"/>
      <c r="DX7" s="621"/>
      <c r="DY7" s="621"/>
      <c r="DZ7" s="621"/>
      <c r="EA7" s="621"/>
      <c r="EB7" s="621"/>
      <c r="EC7" s="630"/>
    </row>
    <row r="8" spans="2:143" ht="11.25" customHeight="1" x14ac:dyDescent="0.15">
      <c r="B8" s="617" t="s">
        <v>235</v>
      </c>
      <c r="C8" s="618"/>
      <c r="D8" s="618"/>
      <c r="E8" s="618"/>
      <c r="F8" s="618"/>
      <c r="G8" s="618"/>
      <c r="H8" s="618"/>
      <c r="I8" s="618"/>
      <c r="J8" s="618"/>
      <c r="K8" s="618"/>
      <c r="L8" s="618"/>
      <c r="M8" s="618"/>
      <c r="N8" s="618"/>
      <c r="O8" s="618"/>
      <c r="P8" s="618"/>
      <c r="Q8" s="619"/>
      <c r="R8" s="620">
        <v>77811</v>
      </c>
      <c r="S8" s="621"/>
      <c r="T8" s="621"/>
      <c r="U8" s="621"/>
      <c r="V8" s="621"/>
      <c r="W8" s="621"/>
      <c r="X8" s="621"/>
      <c r="Y8" s="622"/>
      <c r="Z8" s="623">
        <v>0.2</v>
      </c>
      <c r="AA8" s="623"/>
      <c r="AB8" s="623"/>
      <c r="AC8" s="623"/>
      <c r="AD8" s="624">
        <v>77811</v>
      </c>
      <c r="AE8" s="624"/>
      <c r="AF8" s="624"/>
      <c r="AG8" s="624"/>
      <c r="AH8" s="624"/>
      <c r="AI8" s="624"/>
      <c r="AJ8" s="624"/>
      <c r="AK8" s="624"/>
      <c r="AL8" s="625">
        <v>0.5</v>
      </c>
      <c r="AM8" s="626"/>
      <c r="AN8" s="626"/>
      <c r="AO8" s="627"/>
      <c r="AP8" s="617" t="s">
        <v>236</v>
      </c>
      <c r="AQ8" s="618"/>
      <c r="AR8" s="618"/>
      <c r="AS8" s="618"/>
      <c r="AT8" s="618"/>
      <c r="AU8" s="618"/>
      <c r="AV8" s="618"/>
      <c r="AW8" s="618"/>
      <c r="AX8" s="618"/>
      <c r="AY8" s="618"/>
      <c r="AZ8" s="618"/>
      <c r="BA8" s="618"/>
      <c r="BB8" s="618"/>
      <c r="BC8" s="618"/>
      <c r="BD8" s="618"/>
      <c r="BE8" s="618"/>
      <c r="BF8" s="619"/>
      <c r="BG8" s="620">
        <v>112596</v>
      </c>
      <c r="BH8" s="621"/>
      <c r="BI8" s="621"/>
      <c r="BJ8" s="621"/>
      <c r="BK8" s="621"/>
      <c r="BL8" s="621"/>
      <c r="BM8" s="621"/>
      <c r="BN8" s="622"/>
      <c r="BO8" s="623">
        <v>1.1000000000000001</v>
      </c>
      <c r="BP8" s="623"/>
      <c r="BQ8" s="623"/>
      <c r="BR8" s="623"/>
      <c r="BS8" s="624" t="s">
        <v>126</v>
      </c>
      <c r="BT8" s="624"/>
      <c r="BU8" s="624"/>
      <c r="BV8" s="624"/>
      <c r="BW8" s="624"/>
      <c r="BX8" s="624"/>
      <c r="BY8" s="624"/>
      <c r="BZ8" s="624"/>
      <c r="CA8" s="624"/>
      <c r="CB8" s="628"/>
      <c r="CD8" s="617" t="s">
        <v>237</v>
      </c>
      <c r="CE8" s="618"/>
      <c r="CF8" s="618"/>
      <c r="CG8" s="618"/>
      <c r="CH8" s="618"/>
      <c r="CI8" s="618"/>
      <c r="CJ8" s="618"/>
      <c r="CK8" s="618"/>
      <c r="CL8" s="618"/>
      <c r="CM8" s="618"/>
      <c r="CN8" s="618"/>
      <c r="CO8" s="618"/>
      <c r="CP8" s="618"/>
      <c r="CQ8" s="619"/>
      <c r="CR8" s="620">
        <v>17455458</v>
      </c>
      <c r="CS8" s="621"/>
      <c r="CT8" s="621"/>
      <c r="CU8" s="621"/>
      <c r="CV8" s="621"/>
      <c r="CW8" s="621"/>
      <c r="CX8" s="621"/>
      <c r="CY8" s="622"/>
      <c r="CZ8" s="623">
        <v>54.2</v>
      </c>
      <c r="DA8" s="623"/>
      <c r="DB8" s="623"/>
      <c r="DC8" s="623"/>
      <c r="DD8" s="629">
        <v>309378</v>
      </c>
      <c r="DE8" s="621"/>
      <c r="DF8" s="621"/>
      <c r="DG8" s="621"/>
      <c r="DH8" s="621"/>
      <c r="DI8" s="621"/>
      <c r="DJ8" s="621"/>
      <c r="DK8" s="621"/>
      <c r="DL8" s="621"/>
      <c r="DM8" s="621"/>
      <c r="DN8" s="621"/>
      <c r="DO8" s="621"/>
      <c r="DP8" s="622"/>
      <c r="DQ8" s="629">
        <v>6748107</v>
      </c>
      <c r="DR8" s="621"/>
      <c r="DS8" s="621"/>
      <c r="DT8" s="621"/>
      <c r="DU8" s="621"/>
      <c r="DV8" s="621"/>
      <c r="DW8" s="621"/>
      <c r="DX8" s="621"/>
      <c r="DY8" s="621"/>
      <c r="DZ8" s="621"/>
      <c r="EA8" s="621"/>
      <c r="EB8" s="621"/>
      <c r="EC8" s="630"/>
    </row>
    <row r="9" spans="2:143" ht="11.25" customHeight="1" x14ac:dyDescent="0.15">
      <c r="B9" s="617" t="s">
        <v>238</v>
      </c>
      <c r="C9" s="618"/>
      <c r="D9" s="618"/>
      <c r="E9" s="618"/>
      <c r="F9" s="618"/>
      <c r="G9" s="618"/>
      <c r="H9" s="618"/>
      <c r="I9" s="618"/>
      <c r="J9" s="618"/>
      <c r="K9" s="618"/>
      <c r="L9" s="618"/>
      <c r="M9" s="618"/>
      <c r="N9" s="618"/>
      <c r="O9" s="618"/>
      <c r="P9" s="618"/>
      <c r="Q9" s="619"/>
      <c r="R9" s="620">
        <v>94971</v>
      </c>
      <c r="S9" s="621"/>
      <c r="T9" s="621"/>
      <c r="U9" s="621"/>
      <c r="V9" s="621"/>
      <c r="W9" s="621"/>
      <c r="X9" s="621"/>
      <c r="Y9" s="622"/>
      <c r="Z9" s="623">
        <v>0.3</v>
      </c>
      <c r="AA9" s="623"/>
      <c r="AB9" s="623"/>
      <c r="AC9" s="623"/>
      <c r="AD9" s="624">
        <v>94971</v>
      </c>
      <c r="AE9" s="624"/>
      <c r="AF9" s="624"/>
      <c r="AG9" s="624"/>
      <c r="AH9" s="624"/>
      <c r="AI9" s="624"/>
      <c r="AJ9" s="624"/>
      <c r="AK9" s="624"/>
      <c r="AL9" s="625">
        <v>0.6</v>
      </c>
      <c r="AM9" s="626"/>
      <c r="AN9" s="626"/>
      <c r="AO9" s="627"/>
      <c r="AP9" s="617" t="s">
        <v>239</v>
      </c>
      <c r="AQ9" s="618"/>
      <c r="AR9" s="618"/>
      <c r="AS9" s="618"/>
      <c r="AT9" s="618"/>
      <c r="AU9" s="618"/>
      <c r="AV9" s="618"/>
      <c r="AW9" s="618"/>
      <c r="AX9" s="618"/>
      <c r="AY9" s="618"/>
      <c r="AZ9" s="618"/>
      <c r="BA9" s="618"/>
      <c r="BB9" s="618"/>
      <c r="BC9" s="618"/>
      <c r="BD9" s="618"/>
      <c r="BE9" s="618"/>
      <c r="BF9" s="619"/>
      <c r="BG9" s="620">
        <v>3636814</v>
      </c>
      <c r="BH9" s="621"/>
      <c r="BI9" s="621"/>
      <c r="BJ9" s="621"/>
      <c r="BK9" s="621"/>
      <c r="BL9" s="621"/>
      <c r="BM9" s="621"/>
      <c r="BN9" s="622"/>
      <c r="BO9" s="623">
        <v>35.6</v>
      </c>
      <c r="BP9" s="623"/>
      <c r="BQ9" s="623"/>
      <c r="BR9" s="623"/>
      <c r="BS9" s="624" t="s">
        <v>126</v>
      </c>
      <c r="BT9" s="624"/>
      <c r="BU9" s="624"/>
      <c r="BV9" s="624"/>
      <c r="BW9" s="624"/>
      <c r="BX9" s="624"/>
      <c r="BY9" s="624"/>
      <c r="BZ9" s="624"/>
      <c r="CA9" s="624"/>
      <c r="CB9" s="628"/>
      <c r="CD9" s="617" t="s">
        <v>240</v>
      </c>
      <c r="CE9" s="618"/>
      <c r="CF9" s="618"/>
      <c r="CG9" s="618"/>
      <c r="CH9" s="618"/>
      <c r="CI9" s="618"/>
      <c r="CJ9" s="618"/>
      <c r="CK9" s="618"/>
      <c r="CL9" s="618"/>
      <c r="CM9" s="618"/>
      <c r="CN9" s="618"/>
      <c r="CO9" s="618"/>
      <c r="CP9" s="618"/>
      <c r="CQ9" s="619"/>
      <c r="CR9" s="620">
        <v>2829929</v>
      </c>
      <c r="CS9" s="621"/>
      <c r="CT9" s="621"/>
      <c r="CU9" s="621"/>
      <c r="CV9" s="621"/>
      <c r="CW9" s="621"/>
      <c r="CX9" s="621"/>
      <c r="CY9" s="622"/>
      <c r="CZ9" s="623">
        <v>8.8000000000000007</v>
      </c>
      <c r="DA9" s="623"/>
      <c r="DB9" s="623"/>
      <c r="DC9" s="623"/>
      <c r="DD9" s="629">
        <v>6804</v>
      </c>
      <c r="DE9" s="621"/>
      <c r="DF9" s="621"/>
      <c r="DG9" s="621"/>
      <c r="DH9" s="621"/>
      <c r="DI9" s="621"/>
      <c r="DJ9" s="621"/>
      <c r="DK9" s="621"/>
      <c r="DL9" s="621"/>
      <c r="DM9" s="621"/>
      <c r="DN9" s="621"/>
      <c r="DO9" s="621"/>
      <c r="DP9" s="622"/>
      <c r="DQ9" s="629">
        <v>1704807</v>
      </c>
      <c r="DR9" s="621"/>
      <c r="DS9" s="621"/>
      <c r="DT9" s="621"/>
      <c r="DU9" s="621"/>
      <c r="DV9" s="621"/>
      <c r="DW9" s="621"/>
      <c r="DX9" s="621"/>
      <c r="DY9" s="621"/>
      <c r="DZ9" s="621"/>
      <c r="EA9" s="621"/>
      <c r="EB9" s="621"/>
      <c r="EC9" s="630"/>
    </row>
    <row r="10" spans="2:143" ht="11.25" customHeight="1" x14ac:dyDescent="0.15">
      <c r="B10" s="617" t="s">
        <v>241</v>
      </c>
      <c r="C10" s="618"/>
      <c r="D10" s="618"/>
      <c r="E10" s="618"/>
      <c r="F10" s="618"/>
      <c r="G10" s="618"/>
      <c r="H10" s="618"/>
      <c r="I10" s="618"/>
      <c r="J10" s="618"/>
      <c r="K10" s="618"/>
      <c r="L10" s="618"/>
      <c r="M10" s="618"/>
      <c r="N10" s="618"/>
      <c r="O10" s="618"/>
      <c r="P10" s="618"/>
      <c r="Q10" s="619"/>
      <c r="R10" s="620" t="s">
        <v>126</v>
      </c>
      <c r="S10" s="621"/>
      <c r="T10" s="621"/>
      <c r="U10" s="621"/>
      <c r="V10" s="621"/>
      <c r="W10" s="621"/>
      <c r="X10" s="621"/>
      <c r="Y10" s="622"/>
      <c r="Z10" s="623" t="s">
        <v>126</v>
      </c>
      <c r="AA10" s="623"/>
      <c r="AB10" s="623"/>
      <c r="AC10" s="623"/>
      <c r="AD10" s="624" t="s">
        <v>126</v>
      </c>
      <c r="AE10" s="624"/>
      <c r="AF10" s="624"/>
      <c r="AG10" s="624"/>
      <c r="AH10" s="624"/>
      <c r="AI10" s="624"/>
      <c r="AJ10" s="624"/>
      <c r="AK10" s="624"/>
      <c r="AL10" s="625" t="s">
        <v>126</v>
      </c>
      <c r="AM10" s="626"/>
      <c r="AN10" s="626"/>
      <c r="AO10" s="627"/>
      <c r="AP10" s="617" t="s">
        <v>242</v>
      </c>
      <c r="AQ10" s="618"/>
      <c r="AR10" s="618"/>
      <c r="AS10" s="618"/>
      <c r="AT10" s="618"/>
      <c r="AU10" s="618"/>
      <c r="AV10" s="618"/>
      <c r="AW10" s="618"/>
      <c r="AX10" s="618"/>
      <c r="AY10" s="618"/>
      <c r="AZ10" s="618"/>
      <c r="BA10" s="618"/>
      <c r="BB10" s="618"/>
      <c r="BC10" s="618"/>
      <c r="BD10" s="618"/>
      <c r="BE10" s="618"/>
      <c r="BF10" s="619"/>
      <c r="BG10" s="620">
        <v>183306</v>
      </c>
      <c r="BH10" s="621"/>
      <c r="BI10" s="621"/>
      <c r="BJ10" s="621"/>
      <c r="BK10" s="621"/>
      <c r="BL10" s="621"/>
      <c r="BM10" s="621"/>
      <c r="BN10" s="622"/>
      <c r="BO10" s="623">
        <v>1.8</v>
      </c>
      <c r="BP10" s="623"/>
      <c r="BQ10" s="623"/>
      <c r="BR10" s="623"/>
      <c r="BS10" s="624">
        <v>24450</v>
      </c>
      <c r="BT10" s="624"/>
      <c r="BU10" s="624"/>
      <c r="BV10" s="624"/>
      <c r="BW10" s="624"/>
      <c r="BX10" s="624"/>
      <c r="BY10" s="624"/>
      <c r="BZ10" s="624"/>
      <c r="CA10" s="624"/>
      <c r="CB10" s="628"/>
      <c r="CD10" s="617" t="s">
        <v>243</v>
      </c>
      <c r="CE10" s="618"/>
      <c r="CF10" s="618"/>
      <c r="CG10" s="618"/>
      <c r="CH10" s="618"/>
      <c r="CI10" s="618"/>
      <c r="CJ10" s="618"/>
      <c r="CK10" s="618"/>
      <c r="CL10" s="618"/>
      <c r="CM10" s="618"/>
      <c r="CN10" s="618"/>
      <c r="CO10" s="618"/>
      <c r="CP10" s="618"/>
      <c r="CQ10" s="619"/>
      <c r="CR10" s="620">
        <v>36694</v>
      </c>
      <c r="CS10" s="621"/>
      <c r="CT10" s="621"/>
      <c r="CU10" s="621"/>
      <c r="CV10" s="621"/>
      <c r="CW10" s="621"/>
      <c r="CX10" s="621"/>
      <c r="CY10" s="622"/>
      <c r="CZ10" s="623">
        <v>0.1</v>
      </c>
      <c r="DA10" s="623"/>
      <c r="DB10" s="623"/>
      <c r="DC10" s="623"/>
      <c r="DD10" s="629" t="s">
        <v>126</v>
      </c>
      <c r="DE10" s="621"/>
      <c r="DF10" s="621"/>
      <c r="DG10" s="621"/>
      <c r="DH10" s="621"/>
      <c r="DI10" s="621"/>
      <c r="DJ10" s="621"/>
      <c r="DK10" s="621"/>
      <c r="DL10" s="621"/>
      <c r="DM10" s="621"/>
      <c r="DN10" s="621"/>
      <c r="DO10" s="621"/>
      <c r="DP10" s="622"/>
      <c r="DQ10" s="629">
        <v>20049</v>
      </c>
      <c r="DR10" s="621"/>
      <c r="DS10" s="621"/>
      <c r="DT10" s="621"/>
      <c r="DU10" s="621"/>
      <c r="DV10" s="621"/>
      <c r="DW10" s="621"/>
      <c r="DX10" s="621"/>
      <c r="DY10" s="621"/>
      <c r="DZ10" s="621"/>
      <c r="EA10" s="621"/>
      <c r="EB10" s="621"/>
      <c r="EC10" s="630"/>
    </row>
    <row r="11" spans="2:143" ht="11.25" customHeight="1" x14ac:dyDescent="0.15">
      <c r="B11" s="617" t="s">
        <v>244</v>
      </c>
      <c r="C11" s="618"/>
      <c r="D11" s="618"/>
      <c r="E11" s="618"/>
      <c r="F11" s="618"/>
      <c r="G11" s="618"/>
      <c r="H11" s="618"/>
      <c r="I11" s="618"/>
      <c r="J11" s="618"/>
      <c r="K11" s="618"/>
      <c r="L11" s="618"/>
      <c r="M11" s="618"/>
      <c r="N11" s="618"/>
      <c r="O11" s="618"/>
      <c r="P11" s="618"/>
      <c r="Q11" s="619"/>
      <c r="R11" s="620">
        <v>1647878</v>
      </c>
      <c r="S11" s="621"/>
      <c r="T11" s="621"/>
      <c r="U11" s="621"/>
      <c r="V11" s="621"/>
      <c r="W11" s="621"/>
      <c r="X11" s="621"/>
      <c r="Y11" s="622"/>
      <c r="Z11" s="625">
        <v>4.9000000000000004</v>
      </c>
      <c r="AA11" s="626"/>
      <c r="AB11" s="626"/>
      <c r="AC11" s="632"/>
      <c r="AD11" s="629">
        <v>1647878</v>
      </c>
      <c r="AE11" s="621"/>
      <c r="AF11" s="621"/>
      <c r="AG11" s="621"/>
      <c r="AH11" s="621"/>
      <c r="AI11" s="621"/>
      <c r="AJ11" s="621"/>
      <c r="AK11" s="622"/>
      <c r="AL11" s="625">
        <v>11.2</v>
      </c>
      <c r="AM11" s="626"/>
      <c r="AN11" s="626"/>
      <c r="AO11" s="627"/>
      <c r="AP11" s="617" t="s">
        <v>245</v>
      </c>
      <c r="AQ11" s="618"/>
      <c r="AR11" s="618"/>
      <c r="AS11" s="618"/>
      <c r="AT11" s="618"/>
      <c r="AU11" s="618"/>
      <c r="AV11" s="618"/>
      <c r="AW11" s="618"/>
      <c r="AX11" s="618"/>
      <c r="AY11" s="618"/>
      <c r="AZ11" s="618"/>
      <c r="BA11" s="618"/>
      <c r="BB11" s="618"/>
      <c r="BC11" s="618"/>
      <c r="BD11" s="618"/>
      <c r="BE11" s="618"/>
      <c r="BF11" s="619"/>
      <c r="BG11" s="620">
        <v>233299</v>
      </c>
      <c r="BH11" s="621"/>
      <c r="BI11" s="621"/>
      <c r="BJ11" s="621"/>
      <c r="BK11" s="621"/>
      <c r="BL11" s="621"/>
      <c r="BM11" s="621"/>
      <c r="BN11" s="622"/>
      <c r="BO11" s="623">
        <v>2.2999999999999998</v>
      </c>
      <c r="BP11" s="623"/>
      <c r="BQ11" s="623"/>
      <c r="BR11" s="623"/>
      <c r="BS11" s="624" t="s">
        <v>126</v>
      </c>
      <c r="BT11" s="624"/>
      <c r="BU11" s="624"/>
      <c r="BV11" s="624"/>
      <c r="BW11" s="624"/>
      <c r="BX11" s="624"/>
      <c r="BY11" s="624"/>
      <c r="BZ11" s="624"/>
      <c r="CA11" s="624"/>
      <c r="CB11" s="628"/>
      <c r="CD11" s="617" t="s">
        <v>246</v>
      </c>
      <c r="CE11" s="618"/>
      <c r="CF11" s="618"/>
      <c r="CG11" s="618"/>
      <c r="CH11" s="618"/>
      <c r="CI11" s="618"/>
      <c r="CJ11" s="618"/>
      <c r="CK11" s="618"/>
      <c r="CL11" s="618"/>
      <c r="CM11" s="618"/>
      <c r="CN11" s="618"/>
      <c r="CO11" s="618"/>
      <c r="CP11" s="618"/>
      <c r="CQ11" s="619"/>
      <c r="CR11" s="620">
        <v>39896</v>
      </c>
      <c r="CS11" s="621"/>
      <c r="CT11" s="621"/>
      <c r="CU11" s="621"/>
      <c r="CV11" s="621"/>
      <c r="CW11" s="621"/>
      <c r="CX11" s="621"/>
      <c r="CY11" s="622"/>
      <c r="CZ11" s="623">
        <v>0.1</v>
      </c>
      <c r="DA11" s="623"/>
      <c r="DB11" s="623"/>
      <c r="DC11" s="623"/>
      <c r="DD11" s="629">
        <v>4848</v>
      </c>
      <c r="DE11" s="621"/>
      <c r="DF11" s="621"/>
      <c r="DG11" s="621"/>
      <c r="DH11" s="621"/>
      <c r="DI11" s="621"/>
      <c r="DJ11" s="621"/>
      <c r="DK11" s="621"/>
      <c r="DL11" s="621"/>
      <c r="DM11" s="621"/>
      <c r="DN11" s="621"/>
      <c r="DO11" s="621"/>
      <c r="DP11" s="622"/>
      <c r="DQ11" s="629">
        <v>34039</v>
      </c>
      <c r="DR11" s="621"/>
      <c r="DS11" s="621"/>
      <c r="DT11" s="621"/>
      <c r="DU11" s="621"/>
      <c r="DV11" s="621"/>
      <c r="DW11" s="621"/>
      <c r="DX11" s="621"/>
      <c r="DY11" s="621"/>
      <c r="DZ11" s="621"/>
      <c r="EA11" s="621"/>
      <c r="EB11" s="621"/>
      <c r="EC11" s="630"/>
    </row>
    <row r="12" spans="2:143" ht="11.25" customHeight="1" x14ac:dyDescent="0.15">
      <c r="B12" s="617" t="s">
        <v>247</v>
      </c>
      <c r="C12" s="618"/>
      <c r="D12" s="618"/>
      <c r="E12" s="618"/>
      <c r="F12" s="618"/>
      <c r="G12" s="618"/>
      <c r="H12" s="618"/>
      <c r="I12" s="618"/>
      <c r="J12" s="618"/>
      <c r="K12" s="618"/>
      <c r="L12" s="618"/>
      <c r="M12" s="618"/>
      <c r="N12" s="618"/>
      <c r="O12" s="618"/>
      <c r="P12" s="618"/>
      <c r="Q12" s="619"/>
      <c r="R12" s="620" t="s">
        <v>126</v>
      </c>
      <c r="S12" s="621"/>
      <c r="T12" s="621"/>
      <c r="U12" s="621"/>
      <c r="V12" s="621"/>
      <c r="W12" s="621"/>
      <c r="X12" s="621"/>
      <c r="Y12" s="622"/>
      <c r="Z12" s="623" t="s">
        <v>126</v>
      </c>
      <c r="AA12" s="623"/>
      <c r="AB12" s="623"/>
      <c r="AC12" s="623"/>
      <c r="AD12" s="624" t="s">
        <v>126</v>
      </c>
      <c r="AE12" s="624"/>
      <c r="AF12" s="624"/>
      <c r="AG12" s="624"/>
      <c r="AH12" s="624"/>
      <c r="AI12" s="624"/>
      <c r="AJ12" s="624"/>
      <c r="AK12" s="624"/>
      <c r="AL12" s="625" t="s">
        <v>126</v>
      </c>
      <c r="AM12" s="626"/>
      <c r="AN12" s="626"/>
      <c r="AO12" s="627"/>
      <c r="AP12" s="617" t="s">
        <v>248</v>
      </c>
      <c r="AQ12" s="618"/>
      <c r="AR12" s="618"/>
      <c r="AS12" s="618"/>
      <c r="AT12" s="618"/>
      <c r="AU12" s="618"/>
      <c r="AV12" s="618"/>
      <c r="AW12" s="618"/>
      <c r="AX12" s="618"/>
      <c r="AY12" s="618"/>
      <c r="AZ12" s="618"/>
      <c r="BA12" s="618"/>
      <c r="BB12" s="618"/>
      <c r="BC12" s="618"/>
      <c r="BD12" s="618"/>
      <c r="BE12" s="618"/>
      <c r="BF12" s="619"/>
      <c r="BG12" s="620">
        <v>4503029</v>
      </c>
      <c r="BH12" s="621"/>
      <c r="BI12" s="621"/>
      <c r="BJ12" s="621"/>
      <c r="BK12" s="621"/>
      <c r="BL12" s="621"/>
      <c r="BM12" s="621"/>
      <c r="BN12" s="622"/>
      <c r="BO12" s="623">
        <v>44.1</v>
      </c>
      <c r="BP12" s="623"/>
      <c r="BQ12" s="623"/>
      <c r="BR12" s="623"/>
      <c r="BS12" s="624" t="s">
        <v>126</v>
      </c>
      <c r="BT12" s="624"/>
      <c r="BU12" s="624"/>
      <c r="BV12" s="624"/>
      <c r="BW12" s="624"/>
      <c r="BX12" s="624"/>
      <c r="BY12" s="624"/>
      <c r="BZ12" s="624"/>
      <c r="CA12" s="624"/>
      <c r="CB12" s="628"/>
      <c r="CD12" s="617" t="s">
        <v>249</v>
      </c>
      <c r="CE12" s="618"/>
      <c r="CF12" s="618"/>
      <c r="CG12" s="618"/>
      <c r="CH12" s="618"/>
      <c r="CI12" s="618"/>
      <c r="CJ12" s="618"/>
      <c r="CK12" s="618"/>
      <c r="CL12" s="618"/>
      <c r="CM12" s="618"/>
      <c r="CN12" s="618"/>
      <c r="CO12" s="618"/>
      <c r="CP12" s="618"/>
      <c r="CQ12" s="619"/>
      <c r="CR12" s="620">
        <v>384992</v>
      </c>
      <c r="CS12" s="621"/>
      <c r="CT12" s="621"/>
      <c r="CU12" s="621"/>
      <c r="CV12" s="621"/>
      <c r="CW12" s="621"/>
      <c r="CX12" s="621"/>
      <c r="CY12" s="622"/>
      <c r="CZ12" s="623">
        <v>1.2</v>
      </c>
      <c r="DA12" s="623"/>
      <c r="DB12" s="623"/>
      <c r="DC12" s="623"/>
      <c r="DD12" s="629" t="s">
        <v>126</v>
      </c>
      <c r="DE12" s="621"/>
      <c r="DF12" s="621"/>
      <c r="DG12" s="621"/>
      <c r="DH12" s="621"/>
      <c r="DI12" s="621"/>
      <c r="DJ12" s="621"/>
      <c r="DK12" s="621"/>
      <c r="DL12" s="621"/>
      <c r="DM12" s="621"/>
      <c r="DN12" s="621"/>
      <c r="DO12" s="621"/>
      <c r="DP12" s="622"/>
      <c r="DQ12" s="629">
        <v>330564</v>
      </c>
      <c r="DR12" s="621"/>
      <c r="DS12" s="621"/>
      <c r="DT12" s="621"/>
      <c r="DU12" s="621"/>
      <c r="DV12" s="621"/>
      <c r="DW12" s="621"/>
      <c r="DX12" s="621"/>
      <c r="DY12" s="621"/>
      <c r="DZ12" s="621"/>
      <c r="EA12" s="621"/>
      <c r="EB12" s="621"/>
      <c r="EC12" s="630"/>
    </row>
    <row r="13" spans="2:143" ht="11.25" customHeight="1" x14ac:dyDescent="0.15">
      <c r="B13" s="617" t="s">
        <v>250</v>
      </c>
      <c r="C13" s="618"/>
      <c r="D13" s="618"/>
      <c r="E13" s="618"/>
      <c r="F13" s="618"/>
      <c r="G13" s="618"/>
      <c r="H13" s="618"/>
      <c r="I13" s="618"/>
      <c r="J13" s="618"/>
      <c r="K13" s="618"/>
      <c r="L13" s="618"/>
      <c r="M13" s="618"/>
      <c r="N13" s="618"/>
      <c r="O13" s="618"/>
      <c r="P13" s="618"/>
      <c r="Q13" s="619"/>
      <c r="R13" s="620" t="s">
        <v>126</v>
      </c>
      <c r="S13" s="621"/>
      <c r="T13" s="621"/>
      <c r="U13" s="621"/>
      <c r="V13" s="621"/>
      <c r="W13" s="621"/>
      <c r="X13" s="621"/>
      <c r="Y13" s="622"/>
      <c r="Z13" s="623" t="s">
        <v>126</v>
      </c>
      <c r="AA13" s="623"/>
      <c r="AB13" s="623"/>
      <c r="AC13" s="623"/>
      <c r="AD13" s="624" t="s">
        <v>126</v>
      </c>
      <c r="AE13" s="624"/>
      <c r="AF13" s="624"/>
      <c r="AG13" s="624"/>
      <c r="AH13" s="624"/>
      <c r="AI13" s="624"/>
      <c r="AJ13" s="624"/>
      <c r="AK13" s="624"/>
      <c r="AL13" s="625" t="s">
        <v>126</v>
      </c>
      <c r="AM13" s="626"/>
      <c r="AN13" s="626"/>
      <c r="AO13" s="627"/>
      <c r="AP13" s="617" t="s">
        <v>251</v>
      </c>
      <c r="AQ13" s="618"/>
      <c r="AR13" s="618"/>
      <c r="AS13" s="618"/>
      <c r="AT13" s="618"/>
      <c r="AU13" s="618"/>
      <c r="AV13" s="618"/>
      <c r="AW13" s="618"/>
      <c r="AX13" s="618"/>
      <c r="AY13" s="618"/>
      <c r="AZ13" s="618"/>
      <c r="BA13" s="618"/>
      <c r="BB13" s="618"/>
      <c r="BC13" s="618"/>
      <c r="BD13" s="618"/>
      <c r="BE13" s="618"/>
      <c r="BF13" s="619"/>
      <c r="BG13" s="620">
        <v>4172213</v>
      </c>
      <c r="BH13" s="621"/>
      <c r="BI13" s="621"/>
      <c r="BJ13" s="621"/>
      <c r="BK13" s="621"/>
      <c r="BL13" s="621"/>
      <c r="BM13" s="621"/>
      <c r="BN13" s="622"/>
      <c r="BO13" s="623">
        <v>40.9</v>
      </c>
      <c r="BP13" s="623"/>
      <c r="BQ13" s="623"/>
      <c r="BR13" s="623"/>
      <c r="BS13" s="624" t="s">
        <v>126</v>
      </c>
      <c r="BT13" s="624"/>
      <c r="BU13" s="624"/>
      <c r="BV13" s="624"/>
      <c r="BW13" s="624"/>
      <c r="BX13" s="624"/>
      <c r="BY13" s="624"/>
      <c r="BZ13" s="624"/>
      <c r="CA13" s="624"/>
      <c r="CB13" s="628"/>
      <c r="CD13" s="617" t="s">
        <v>252</v>
      </c>
      <c r="CE13" s="618"/>
      <c r="CF13" s="618"/>
      <c r="CG13" s="618"/>
      <c r="CH13" s="618"/>
      <c r="CI13" s="618"/>
      <c r="CJ13" s="618"/>
      <c r="CK13" s="618"/>
      <c r="CL13" s="618"/>
      <c r="CM13" s="618"/>
      <c r="CN13" s="618"/>
      <c r="CO13" s="618"/>
      <c r="CP13" s="618"/>
      <c r="CQ13" s="619"/>
      <c r="CR13" s="620">
        <v>2138633</v>
      </c>
      <c r="CS13" s="621"/>
      <c r="CT13" s="621"/>
      <c r="CU13" s="621"/>
      <c r="CV13" s="621"/>
      <c r="CW13" s="621"/>
      <c r="CX13" s="621"/>
      <c r="CY13" s="622"/>
      <c r="CZ13" s="623">
        <v>6.6</v>
      </c>
      <c r="DA13" s="623"/>
      <c r="DB13" s="623"/>
      <c r="DC13" s="623"/>
      <c r="DD13" s="629">
        <v>937013</v>
      </c>
      <c r="DE13" s="621"/>
      <c r="DF13" s="621"/>
      <c r="DG13" s="621"/>
      <c r="DH13" s="621"/>
      <c r="DI13" s="621"/>
      <c r="DJ13" s="621"/>
      <c r="DK13" s="621"/>
      <c r="DL13" s="621"/>
      <c r="DM13" s="621"/>
      <c r="DN13" s="621"/>
      <c r="DO13" s="621"/>
      <c r="DP13" s="622"/>
      <c r="DQ13" s="629">
        <v>1310588</v>
      </c>
      <c r="DR13" s="621"/>
      <c r="DS13" s="621"/>
      <c r="DT13" s="621"/>
      <c r="DU13" s="621"/>
      <c r="DV13" s="621"/>
      <c r="DW13" s="621"/>
      <c r="DX13" s="621"/>
      <c r="DY13" s="621"/>
      <c r="DZ13" s="621"/>
      <c r="EA13" s="621"/>
      <c r="EB13" s="621"/>
      <c r="EC13" s="630"/>
    </row>
    <row r="14" spans="2:143" ht="11.25" customHeight="1" x14ac:dyDescent="0.15">
      <c r="B14" s="617" t="s">
        <v>253</v>
      </c>
      <c r="C14" s="618"/>
      <c r="D14" s="618"/>
      <c r="E14" s="618"/>
      <c r="F14" s="618"/>
      <c r="G14" s="618"/>
      <c r="H14" s="618"/>
      <c r="I14" s="618"/>
      <c r="J14" s="618"/>
      <c r="K14" s="618"/>
      <c r="L14" s="618"/>
      <c r="M14" s="618"/>
      <c r="N14" s="618"/>
      <c r="O14" s="618"/>
      <c r="P14" s="618"/>
      <c r="Q14" s="619"/>
      <c r="R14" s="620" t="s">
        <v>126</v>
      </c>
      <c r="S14" s="621"/>
      <c r="T14" s="621"/>
      <c r="U14" s="621"/>
      <c r="V14" s="621"/>
      <c r="W14" s="621"/>
      <c r="X14" s="621"/>
      <c r="Y14" s="622"/>
      <c r="Z14" s="623" t="s">
        <v>126</v>
      </c>
      <c r="AA14" s="623"/>
      <c r="AB14" s="623"/>
      <c r="AC14" s="623"/>
      <c r="AD14" s="624" t="s">
        <v>126</v>
      </c>
      <c r="AE14" s="624"/>
      <c r="AF14" s="624"/>
      <c r="AG14" s="624"/>
      <c r="AH14" s="624"/>
      <c r="AI14" s="624"/>
      <c r="AJ14" s="624"/>
      <c r="AK14" s="624"/>
      <c r="AL14" s="625" t="s">
        <v>126</v>
      </c>
      <c r="AM14" s="626"/>
      <c r="AN14" s="626"/>
      <c r="AO14" s="627"/>
      <c r="AP14" s="617" t="s">
        <v>254</v>
      </c>
      <c r="AQ14" s="618"/>
      <c r="AR14" s="618"/>
      <c r="AS14" s="618"/>
      <c r="AT14" s="618"/>
      <c r="AU14" s="618"/>
      <c r="AV14" s="618"/>
      <c r="AW14" s="618"/>
      <c r="AX14" s="618"/>
      <c r="AY14" s="618"/>
      <c r="AZ14" s="618"/>
      <c r="BA14" s="618"/>
      <c r="BB14" s="618"/>
      <c r="BC14" s="618"/>
      <c r="BD14" s="618"/>
      <c r="BE14" s="618"/>
      <c r="BF14" s="619"/>
      <c r="BG14" s="620">
        <v>168707</v>
      </c>
      <c r="BH14" s="621"/>
      <c r="BI14" s="621"/>
      <c r="BJ14" s="621"/>
      <c r="BK14" s="621"/>
      <c r="BL14" s="621"/>
      <c r="BM14" s="621"/>
      <c r="BN14" s="622"/>
      <c r="BO14" s="623">
        <v>1.7</v>
      </c>
      <c r="BP14" s="623"/>
      <c r="BQ14" s="623"/>
      <c r="BR14" s="623"/>
      <c r="BS14" s="624" t="s">
        <v>126</v>
      </c>
      <c r="BT14" s="624"/>
      <c r="BU14" s="624"/>
      <c r="BV14" s="624"/>
      <c r="BW14" s="624"/>
      <c r="BX14" s="624"/>
      <c r="BY14" s="624"/>
      <c r="BZ14" s="624"/>
      <c r="CA14" s="624"/>
      <c r="CB14" s="628"/>
      <c r="CD14" s="617" t="s">
        <v>255</v>
      </c>
      <c r="CE14" s="618"/>
      <c r="CF14" s="618"/>
      <c r="CG14" s="618"/>
      <c r="CH14" s="618"/>
      <c r="CI14" s="618"/>
      <c r="CJ14" s="618"/>
      <c r="CK14" s="618"/>
      <c r="CL14" s="618"/>
      <c r="CM14" s="618"/>
      <c r="CN14" s="618"/>
      <c r="CO14" s="618"/>
      <c r="CP14" s="618"/>
      <c r="CQ14" s="619"/>
      <c r="CR14" s="620">
        <v>1093326</v>
      </c>
      <c r="CS14" s="621"/>
      <c r="CT14" s="621"/>
      <c r="CU14" s="621"/>
      <c r="CV14" s="621"/>
      <c r="CW14" s="621"/>
      <c r="CX14" s="621"/>
      <c r="CY14" s="622"/>
      <c r="CZ14" s="623">
        <v>3.4</v>
      </c>
      <c r="DA14" s="623"/>
      <c r="DB14" s="623"/>
      <c r="DC14" s="623"/>
      <c r="DD14" s="629">
        <v>121451</v>
      </c>
      <c r="DE14" s="621"/>
      <c r="DF14" s="621"/>
      <c r="DG14" s="621"/>
      <c r="DH14" s="621"/>
      <c r="DI14" s="621"/>
      <c r="DJ14" s="621"/>
      <c r="DK14" s="621"/>
      <c r="DL14" s="621"/>
      <c r="DM14" s="621"/>
      <c r="DN14" s="621"/>
      <c r="DO14" s="621"/>
      <c r="DP14" s="622"/>
      <c r="DQ14" s="629">
        <v>483593</v>
      </c>
      <c r="DR14" s="621"/>
      <c r="DS14" s="621"/>
      <c r="DT14" s="621"/>
      <c r="DU14" s="621"/>
      <c r="DV14" s="621"/>
      <c r="DW14" s="621"/>
      <c r="DX14" s="621"/>
      <c r="DY14" s="621"/>
      <c r="DZ14" s="621"/>
      <c r="EA14" s="621"/>
      <c r="EB14" s="621"/>
      <c r="EC14" s="630"/>
    </row>
    <row r="15" spans="2:143" ht="11.25" customHeight="1" x14ac:dyDescent="0.15">
      <c r="B15" s="617" t="s">
        <v>256</v>
      </c>
      <c r="C15" s="618"/>
      <c r="D15" s="618"/>
      <c r="E15" s="618"/>
      <c r="F15" s="618"/>
      <c r="G15" s="618"/>
      <c r="H15" s="618"/>
      <c r="I15" s="618"/>
      <c r="J15" s="618"/>
      <c r="K15" s="618"/>
      <c r="L15" s="618"/>
      <c r="M15" s="618"/>
      <c r="N15" s="618"/>
      <c r="O15" s="618"/>
      <c r="P15" s="618"/>
      <c r="Q15" s="619"/>
      <c r="R15" s="620" t="s">
        <v>126</v>
      </c>
      <c r="S15" s="621"/>
      <c r="T15" s="621"/>
      <c r="U15" s="621"/>
      <c r="V15" s="621"/>
      <c r="W15" s="621"/>
      <c r="X15" s="621"/>
      <c r="Y15" s="622"/>
      <c r="Z15" s="623" t="s">
        <v>126</v>
      </c>
      <c r="AA15" s="623"/>
      <c r="AB15" s="623"/>
      <c r="AC15" s="623"/>
      <c r="AD15" s="624" t="s">
        <v>126</v>
      </c>
      <c r="AE15" s="624"/>
      <c r="AF15" s="624"/>
      <c r="AG15" s="624"/>
      <c r="AH15" s="624"/>
      <c r="AI15" s="624"/>
      <c r="AJ15" s="624"/>
      <c r="AK15" s="624"/>
      <c r="AL15" s="625" t="s">
        <v>126</v>
      </c>
      <c r="AM15" s="626"/>
      <c r="AN15" s="626"/>
      <c r="AO15" s="627"/>
      <c r="AP15" s="617" t="s">
        <v>257</v>
      </c>
      <c r="AQ15" s="618"/>
      <c r="AR15" s="618"/>
      <c r="AS15" s="618"/>
      <c r="AT15" s="618"/>
      <c r="AU15" s="618"/>
      <c r="AV15" s="618"/>
      <c r="AW15" s="618"/>
      <c r="AX15" s="618"/>
      <c r="AY15" s="618"/>
      <c r="AZ15" s="618"/>
      <c r="BA15" s="618"/>
      <c r="BB15" s="618"/>
      <c r="BC15" s="618"/>
      <c r="BD15" s="618"/>
      <c r="BE15" s="618"/>
      <c r="BF15" s="619"/>
      <c r="BG15" s="620">
        <v>514882</v>
      </c>
      <c r="BH15" s="621"/>
      <c r="BI15" s="621"/>
      <c r="BJ15" s="621"/>
      <c r="BK15" s="621"/>
      <c r="BL15" s="621"/>
      <c r="BM15" s="621"/>
      <c r="BN15" s="622"/>
      <c r="BO15" s="623">
        <v>5</v>
      </c>
      <c r="BP15" s="623"/>
      <c r="BQ15" s="623"/>
      <c r="BR15" s="623"/>
      <c r="BS15" s="624" t="s">
        <v>126</v>
      </c>
      <c r="BT15" s="624"/>
      <c r="BU15" s="624"/>
      <c r="BV15" s="624"/>
      <c r="BW15" s="624"/>
      <c r="BX15" s="624"/>
      <c r="BY15" s="624"/>
      <c r="BZ15" s="624"/>
      <c r="CA15" s="624"/>
      <c r="CB15" s="628"/>
      <c r="CD15" s="617" t="s">
        <v>258</v>
      </c>
      <c r="CE15" s="618"/>
      <c r="CF15" s="618"/>
      <c r="CG15" s="618"/>
      <c r="CH15" s="618"/>
      <c r="CI15" s="618"/>
      <c r="CJ15" s="618"/>
      <c r="CK15" s="618"/>
      <c r="CL15" s="618"/>
      <c r="CM15" s="618"/>
      <c r="CN15" s="618"/>
      <c r="CO15" s="618"/>
      <c r="CP15" s="618"/>
      <c r="CQ15" s="619"/>
      <c r="CR15" s="620">
        <v>3057087</v>
      </c>
      <c r="CS15" s="621"/>
      <c r="CT15" s="621"/>
      <c r="CU15" s="621"/>
      <c r="CV15" s="621"/>
      <c r="CW15" s="621"/>
      <c r="CX15" s="621"/>
      <c r="CY15" s="622"/>
      <c r="CZ15" s="623">
        <v>9.5</v>
      </c>
      <c r="DA15" s="623"/>
      <c r="DB15" s="623"/>
      <c r="DC15" s="623"/>
      <c r="DD15" s="629">
        <v>500788</v>
      </c>
      <c r="DE15" s="621"/>
      <c r="DF15" s="621"/>
      <c r="DG15" s="621"/>
      <c r="DH15" s="621"/>
      <c r="DI15" s="621"/>
      <c r="DJ15" s="621"/>
      <c r="DK15" s="621"/>
      <c r="DL15" s="621"/>
      <c r="DM15" s="621"/>
      <c r="DN15" s="621"/>
      <c r="DO15" s="621"/>
      <c r="DP15" s="622"/>
      <c r="DQ15" s="629">
        <v>2327604</v>
      </c>
      <c r="DR15" s="621"/>
      <c r="DS15" s="621"/>
      <c r="DT15" s="621"/>
      <c r="DU15" s="621"/>
      <c r="DV15" s="621"/>
      <c r="DW15" s="621"/>
      <c r="DX15" s="621"/>
      <c r="DY15" s="621"/>
      <c r="DZ15" s="621"/>
      <c r="EA15" s="621"/>
      <c r="EB15" s="621"/>
      <c r="EC15" s="630"/>
    </row>
    <row r="16" spans="2:143" ht="11.25" customHeight="1" x14ac:dyDescent="0.15">
      <c r="B16" s="617" t="s">
        <v>259</v>
      </c>
      <c r="C16" s="618"/>
      <c r="D16" s="618"/>
      <c r="E16" s="618"/>
      <c r="F16" s="618"/>
      <c r="G16" s="618"/>
      <c r="H16" s="618"/>
      <c r="I16" s="618"/>
      <c r="J16" s="618"/>
      <c r="K16" s="618"/>
      <c r="L16" s="618"/>
      <c r="M16" s="618"/>
      <c r="N16" s="618"/>
      <c r="O16" s="618"/>
      <c r="P16" s="618"/>
      <c r="Q16" s="619"/>
      <c r="R16" s="620">
        <v>29338</v>
      </c>
      <c r="S16" s="621"/>
      <c r="T16" s="621"/>
      <c r="U16" s="621"/>
      <c r="V16" s="621"/>
      <c r="W16" s="621"/>
      <c r="X16" s="621"/>
      <c r="Y16" s="622"/>
      <c r="Z16" s="623">
        <v>0.1</v>
      </c>
      <c r="AA16" s="623"/>
      <c r="AB16" s="623"/>
      <c r="AC16" s="623"/>
      <c r="AD16" s="624">
        <v>29338</v>
      </c>
      <c r="AE16" s="624"/>
      <c r="AF16" s="624"/>
      <c r="AG16" s="624"/>
      <c r="AH16" s="624"/>
      <c r="AI16" s="624"/>
      <c r="AJ16" s="624"/>
      <c r="AK16" s="624"/>
      <c r="AL16" s="625">
        <v>0.2</v>
      </c>
      <c r="AM16" s="626"/>
      <c r="AN16" s="626"/>
      <c r="AO16" s="627"/>
      <c r="AP16" s="617" t="s">
        <v>260</v>
      </c>
      <c r="AQ16" s="618"/>
      <c r="AR16" s="618"/>
      <c r="AS16" s="618"/>
      <c r="AT16" s="618"/>
      <c r="AU16" s="618"/>
      <c r="AV16" s="618"/>
      <c r="AW16" s="618"/>
      <c r="AX16" s="618"/>
      <c r="AY16" s="618"/>
      <c r="AZ16" s="618"/>
      <c r="BA16" s="618"/>
      <c r="BB16" s="618"/>
      <c r="BC16" s="618"/>
      <c r="BD16" s="618"/>
      <c r="BE16" s="618"/>
      <c r="BF16" s="619"/>
      <c r="BG16" s="620" t="s">
        <v>126</v>
      </c>
      <c r="BH16" s="621"/>
      <c r="BI16" s="621"/>
      <c r="BJ16" s="621"/>
      <c r="BK16" s="621"/>
      <c r="BL16" s="621"/>
      <c r="BM16" s="621"/>
      <c r="BN16" s="622"/>
      <c r="BO16" s="623" t="s">
        <v>126</v>
      </c>
      <c r="BP16" s="623"/>
      <c r="BQ16" s="623"/>
      <c r="BR16" s="623"/>
      <c r="BS16" s="624" t="s">
        <v>126</v>
      </c>
      <c r="BT16" s="624"/>
      <c r="BU16" s="624"/>
      <c r="BV16" s="624"/>
      <c r="BW16" s="624"/>
      <c r="BX16" s="624"/>
      <c r="BY16" s="624"/>
      <c r="BZ16" s="624"/>
      <c r="CA16" s="624"/>
      <c r="CB16" s="628"/>
      <c r="CD16" s="617" t="s">
        <v>261</v>
      </c>
      <c r="CE16" s="618"/>
      <c r="CF16" s="618"/>
      <c r="CG16" s="618"/>
      <c r="CH16" s="618"/>
      <c r="CI16" s="618"/>
      <c r="CJ16" s="618"/>
      <c r="CK16" s="618"/>
      <c r="CL16" s="618"/>
      <c r="CM16" s="618"/>
      <c r="CN16" s="618"/>
      <c r="CO16" s="618"/>
      <c r="CP16" s="618"/>
      <c r="CQ16" s="619"/>
      <c r="CR16" s="620" t="s">
        <v>126</v>
      </c>
      <c r="CS16" s="621"/>
      <c r="CT16" s="621"/>
      <c r="CU16" s="621"/>
      <c r="CV16" s="621"/>
      <c r="CW16" s="621"/>
      <c r="CX16" s="621"/>
      <c r="CY16" s="622"/>
      <c r="CZ16" s="623" t="s">
        <v>126</v>
      </c>
      <c r="DA16" s="623"/>
      <c r="DB16" s="623"/>
      <c r="DC16" s="623"/>
      <c r="DD16" s="629" t="s">
        <v>126</v>
      </c>
      <c r="DE16" s="621"/>
      <c r="DF16" s="621"/>
      <c r="DG16" s="621"/>
      <c r="DH16" s="621"/>
      <c r="DI16" s="621"/>
      <c r="DJ16" s="621"/>
      <c r="DK16" s="621"/>
      <c r="DL16" s="621"/>
      <c r="DM16" s="621"/>
      <c r="DN16" s="621"/>
      <c r="DO16" s="621"/>
      <c r="DP16" s="622"/>
      <c r="DQ16" s="629" t="s">
        <v>126</v>
      </c>
      <c r="DR16" s="621"/>
      <c r="DS16" s="621"/>
      <c r="DT16" s="621"/>
      <c r="DU16" s="621"/>
      <c r="DV16" s="621"/>
      <c r="DW16" s="621"/>
      <c r="DX16" s="621"/>
      <c r="DY16" s="621"/>
      <c r="DZ16" s="621"/>
      <c r="EA16" s="621"/>
      <c r="EB16" s="621"/>
      <c r="EC16" s="630"/>
    </row>
    <row r="17" spans="2:133" ht="11.25" customHeight="1" x14ac:dyDescent="0.15">
      <c r="B17" s="617" t="s">
        <v>262</v>
      </c>
      <c r="C17" s="618"/>
      <c r="D17" s="618"/>
      <c r="E17" s="618"/>
      <c r="F17" s="618"/>
      <c r="G17" s="618"/>
      <c r="H17" s="618"/>
      <c r="I17" s="618"/>
      <c r="J17" s="618"/>
      <c r="K17" s="618"/>
      <c r="L17" s="618"/>
      <c r="M17" s="618"/>
      <c r="N17" s="618"/>
      <c r="O17" s="618"/>
      <c r="P17" s="618"/>
      <c r="Q17" s="619"/>
      <c r="R17" s="620">
        <v>116572</v>
      </c>
      <c r="S17" s="621"/>
      <c r="T17" s="621"/>
      <c r="U17" s="621"/>
      <c r="V17" s="621"/>
      <c r="W17" s="621"/>
      <c r="X17" s="621"/>
      <c r="Y17" s="622"/>
      <c r="Z17" s="623">
        <v>0.3</v>
      </c>
      <c r="AA17" s="623"/>
      <c r="AB17" s="623"/>
      <c r="AC17" s="623"/>
      <c r="AD17" s="624">
        <v>116572</v>
      </c>
      <c r="AE17" s="624"/>
      <c r="AF17" s="624"/>
      <c r="AG17" s="624"/>
      <c r="AH17" s="624"/>
      <c r="AI17" s="624"/>
      <c r="AJ17" s="624"/>
      <c r="AK17" s="624"/>
      <c r="AL17" s="625">
        <v>0.8</v>
      </c>
      <c r="AM17" s="626"/>
      <c r="AN17" s="626"/>
      <c r="AO17" s="627"/>
      <c r="AP17" s="617" t="s">
        <v>263</v>
      </c>
      <c r="AQ17" s="618"/>
      <c r="AR17" s="618"/>
      <c r="AS17" s="618"/>
      <c r="AT17" s="618"/>
      <c r="AU17" s="618"/>
      <c r="AV17" s="618"/>
      <c r="AW17" s="618"/>
      <c r="AX17" s="618"/>
      <c r="AY17" s="618"/>
      <c r="AZ17" s="618"/>
      <c r="BA17" s="618"/>
      <c r="BB17" s="618"/>
      <c r="BC17" s="618"/>
      <c r="BD17" s="618"/>
      <c r="BE17" s="618"/>
      <c r="BF17" s="619"/>
      <c r="BG17" s="620" t="s">
        <v>126</v>
      </c>
      <c r="BH17" s="621"/>
      <c r="BI17" s="621"/>
      <c r="BJ17" s="621"/>
      <c r="BK17" s="621"/>
      <c r="BL17" s="621"/>
      <c r="BM17" s="621"/>
      <c r="BN17" s="622"/>
      <c r="BO17" s="623" t="s">
        <v>126</v>
      </c>
      <c r="BP17" s="623"/>
      <c r="BQ17" s="623"/>
      <c r="BR17" s="623"/>
      <c r="BS17" s="624" t="s">
        <v>126</v>
      </c>
      <c r="BT17" s="624"/>
      <c r="BU17" s="624"/>
      <c r="BV17" s="624"/>
      <c r="BW17" s="624"/>
      <c r="BX17" s="624"/>
      <c r="BY17" s="624"/>
      <c r="BZ17" s="624"/>
      <c r="CA17" s="624"/>
      <c r="CB17" s="628"/>
      <c r="CD17" s="617" t="s">
        <v>264</v>
      </c>
      <c r="CE17" s="618"/>
      <c r="CF17" s="618"/>
      <c r="CG17" s="618"/>
      <c r="CH17" s="618"/>
      <c r="CI17" s="618"/>
      <c r="CJ17" s="618"/>
      <c r="CK17" s="618"/>
      <c r="CL17" s="618"/>
      <c r="CM17" s="618"/>
      <c r="CN17" s="618"/>
      <c r="CO17" s="618"/>
      <c r="CP17" s="618"/>
      <c r="CQ17" s="619"/>
      <c r="CR17" s="620">
        <v>1268437</v>
      </c>
      <c r="CS17" s="621"/>
      <c r="CT17" s="621"/>
      <c r="CU17" s="621"/>
      <c r="CV17" s="621"/>
      <c r="CW17" s="621"/>
      <c r="CX17" s="621"/>
      <c r="CY17" s="622"/>
      <c r="CZ17" s="623">
        <v>3.9</v>
      </c>
      <c r="DA17" s="623"/>
      <c r="DB17" s="623"/>
      <c r="DC17" s="623"/>
      <c r="DD17" s="629" t="s">
        <v>126</v>
      </c>
      <c r="DE17" s="621"/>
      <c r="DF17" s="621"/>
      <c r="DG17" s="621"/>
      <c r="DH17" s="621"/>
      <c r="DI17" s="621"/>
      <c r="DJ17" s="621"/>
      <c r="DK17" s="621"/>
      <c r="DL17" s="621"/>
      <c r="DM17" s="621"/>
      <c r="DN17" s="621"/>
      <c r="DO17" s="621"/>
      <c r="DP17" s="622"/>
      <c r="DQ17" s="629">
        <v>1268437</v>
      </c>
      <c r="DR17" s="621"/>
      <c r="DS17" s="621"/>
      <c r="DT17" s="621"/>
      <c r="DU17" s="621"/>
      <c r="DV17" s="621"/>
      <c r="DW17" s="621"/>
      <c r="DX17" s="621"/>
      <c r="DY17" s="621"/>
      <c r="DZ17" s="621"/>
      <c r="EA17" s="621"/>
      <c r="EB17" s="621"/>
      <c r="EC17" s="630"/>
    </row>
    <row r="18" spans="2:133" ht="11.25" customHeight="1" x14ac:dyDescent="0.15">
      <c r="B18" s="617" t="s">
        <v>265</v>
      </c>
      <c r="C18" s="618"/>
      <c r="D18" s="618"/>
      <c r="E18" s="618"/>
      <c r="F18" s="618"/>
      <c r="G18" s="618"/>
      <c r="H18" s="618"/>
      <c r="I18" s="618"/>
      <c r="J18" s="618"/>
      <c r="K18" s="618"/>
      <c r="L18" s="618"/>
      <c r="M18" s="618"/>
      <c r="N18" s="618"/>
      <c r="O18" s="618"/>
      <c r="P18" s="618"/>
      <c r="Q18" s="619"/>
      <c r="R18" s="620">
        <v>174773</v>
      </c>
      <c r="S18" s="621"/>
      <c r="T18" s="621"/>
      <c r="U18" s="621"/>
      <c r="V18" s="621"/>
      <c r="W18" s="621"/>
      <c r="X18" s="621"/>
      <c r="Y18" s="622"/>
      <c r="Z18" s="623">
        <v>0.5</v>
      </c>
      <c r="AA18" s="623"/>
      <c r="AB18" s="623"/>
      <c r="AC18" s="623"/>
      <c r="AD18" s="624">
        <v>167938</v>
      </c>
      <c r="AE18" s="624"/>
      <c r="AF18" s="624"/>
      <c r="AG18" s="624"/>
      <c r="AH18" s="624"/>
      <c r="AI18" s="624"/>
      <c r="AJ18" s="624"/>
      <c r="AK18" s="624"/>
      <c r="AL18" s="625">
        <v>1.1000000238418579</v>
      </c>
      <c r="AM18" s="626"/>
      <c r="AN18" s="626"/>
      <c r="AO18" s="627"/>
      <c r="AP18" s="617" t="s">
        <v>266</v>
      </c>
      <c r="AQ18" s="618"/>
      <c r="AR18" s="618"/>
      <c r="AS18" s="618"/>
      <c r="AT18" s="618"/>
      <c r="AU18" s="618"/>
      <c r="AV18" s="618"/>
      <c r="AW18" s="618"/>
      <c r="AX18" s="618"/>
      <c r="AY18" s="618"/>
      <c r="AZ18" s="618"/>
      <c r="BA18" s="618"/>
      <c r="BB18" s="618"/>
      <c r="BC18" s="618"/>
      <c r="BD18" s="618"/>
      <c r="BE18" s="618"/>
      <c r="BF18" s="619"/>
      <c r="BG18" s="620" t="s">
        <v>126</v>
      </c>
      <c r="BH18" s="621"/>
      <c r="BI18" s="621"/>
      <c r="BJ18" s="621"/>
      <c r="BK18" s="621"/>
      <c r="BL18" s="621"/>
      <c r="BM18" s="621"/>
      <c r="BN18" s="622"/>
      <c r="BO18" s="623" t="s">
        <v>126</v>
      </c>
      <c r="BP18" s="623"/>
      <c r="BQ18" s="623"/>
      <c r="BR18" s="623"/>
      <c r="BS18" s="624" t="s">
        <v>126</v>
      </c>
      <c r="BT18" s="624"/>
      <c r="BU18" s="624"/>
      <c r="BV18" s="624"/>
      <c r="BW18" s="624"/>
      <c r="BX18" s="624"/>
      <c r="BY18" s="624"/>
      <c r="BZ18" s="624"/>
      <c r="CA18" s="624"/>
      <c r="CB18" s="628"/>
      <c r="CD18" s="617" t="s">
        <v>267</v>
      </c>
      <c r="CE18" s="618"/>
      <c r="CF18" s="618"/>
      <c r="CG18" s="618"/>
      <c r="CH18" s="618"/>
      <c r="CI18" s="618"/>
      <c r="CJ18" s="618"/>
      <c r="CK18" s="618"/>
      <c r="CL18" s="618"/>
      <c r="CM18" s="618"/>
      <c r="CN18" s="618"/>
      <c r="CO18" s="618"/>
      <c r="CP18" s="618"/>
      <c r="CQ18" s="619"/>
      <c r="CR18" s="620" t="s">
        <v>126</v>
      </c>
      <c r="CS18" s="621"/>
      <c r="CT18" s="621"/>
      <c r="CU18" s="621"/>
      <c r="CV18" s="621"/>
      <c r="CW18" s="621"/>
      <c r="CX18" s="621"/>
      <c r="CY18" s="622"/>
      <c r="CZ18" s="623" t="s">
        <v>126</v>
      </c>
      <c r="DA18" s="623"/>
      <c r="DB18" s="623"/>
      <c r="DC18" s="623"/>
      <c r="DD18" s="629" t="s">
        <v>126</v>
      </c>
      <c r="DE18" s="621"/>
      <c r="DF18" s="621"/>
      <c r="DG18" s="621"/>
      <c r="DH18" s="621"/>
      <c r="DI18" s="621"/>
      <c r="DJ18" s="621"/>
      <c r="DK18" s="621"/>
      <c r="DL18" s="621"/>
      <c r="DM18" s="621"/>
      <c r="DN18" s="621"/>
      <c r="DO18" s="621"/>
      <c r="DP18" s="622"/>
      <c r="DQ18" s="629" t="s">
        <v>126</v>
      </c>
      <c r="DR18" s="621"/>
      <c r="DS18" s="621"/>
      <c r="DT18" s="621"/>
      <c r="DU18" s="621"/>
      <c r="DV18" s="621"/>
      <c r="DW18" s="621"/>
      <c r="DX18" s="621"/>
      <c r="DY18" s="621"/>
      <c r="DZ18" s="621"/>
      <c r="EA18" s="621"/>
      <c r="EB18" s="621"/>
      <c r="EC18" s="630"/>
    </row>
    <row r="19" spans="2:133" ht="11.25" customHeight="1" x14ac:dyDescent="0.15">
      <c r="B19" s="617" t="s">
        <v>268</v>
      </c>
      <c r="C19" s="618"/>
      <c r="D19" s="618"/>
      <c r="E19" s="618"/>
      <c r="F19" s="618"/>
      <c r="G19" s="618"/>
      <c r="H19" s="618"/>
      <c r="I19" s="618"/>
      <c r="J19" s="618"/>
      <c r="K19" s="618"/>
      <c r="L19" s="618"/>
      <c r="M19" s="618"/>
      <c r="N19" s="618"/>
      <c r="O19" s="618"/>
      <c r="P19" s="618"/>
      <c r="Q19" s="619"/>
      <c r="R19" s="620">
        <v>89992</v>
      </c>
      <c r="S19" s="621"/>
      <c r="T19" s="621"/>
      <c r="U19" s="621"/>
      <c r="V19" s="621"/>
      <c r="W19" s="621"/>
      <c r="X19" s="621"/>
      <c r="Y19" s="622"/>
      <c r="Z19" s="623">
        <v>0.3</v>
      </c>
      <c r="AA19" s="623"/>
      <c r="AB19" s="623"/>
      <c r="AC19" s="623"/>
      <c r="AD19" s="624">
        <v>89992</v>
      </c>
      <c r="AE19" s="624"/>
      <c r="AF19" s="624"/>
      <c r="AG19" s="624"/>
      <c r="AH19" s="624"/>
      <c r="AI19" s="624"/>
      <c r="AJ19" s="624"/>
      <c r="AK19" s="624"/>
      <c r="AL19" s="625">
        <v>0.6</v>
      </c>
      <c r="AM19" s="626"/>
      <c r="AN19" s="626"/>
      <c r="AO19" s="627"/>
      <c r="AP19" s="617" t="s">
        <v>269</v>
      </c>
      <c r="AQ19" s="618"/>
      <c r="AR19" s="618"/>
      <c r="AS19" s="618"/>
      <c r="AT19" s="618"/>
      <c r="AU19" s="618"/>
      <c r="AV19" s="618"/>
      <c r="AW19" s="618"/>
      <c r="AX19" s="618"/>
      <c r="AY19" s="618"/>
      <c r="AZ19" s="618"/>
      <c r="BA19" s="618"/>
      <c r="BB19" s="618"/>
      <c r="BC19" s="618"/>
      <c r="BD19" s="618"/>
      <c r="BE19" s="618"/>
      <c r="BF19" s="619"/>
      <c r="BG19" s="620">
        <v>858071</v>
      </c>
      <c r="BH19" s="621"/>
      <c r="BI19" s="621"/>
      <c r="BJ19" s="621"/>
      <c r="BK19" s="621"/>
      <c r="BL19" s="621"/>
      <c r="BM19" s="621"/>
      <c r="BN19" s="622"/>
      <c r="BO19" s="623">
        <v>8.4</v>
      </c>
      <c r="BP19" s="623"/>
      <c r="BQ19" s="623"/>
      <c r="BR19" s="623"/>
      <c r="BS19" s="624" t="s">
        <v>126</v>
      </c>
      <c r="BT19" s="624"/>
      <c r="BU19" s="624"/>
      <c r="BV19" s="624"/>
      <c r="BW19" s="624"/>
      <c r="BX19" s="624"/>
      <c r="BY19" s="624"/>
      <c r="BZ19" s="624"/>
      <c r="CA19" s="624"/>
      <c r="CB19" s="628"/>
      <c r="CD19" s="617" t="s">
        <v>270</v>
      </c>
      <c r="CE19" s="618"/>
      <c r="CF19" s="618"/>
      <c r="CG19" s="618"/>
      <c r="CH19" s="618"/>
      <c r="CI19" s="618"/>
      <c r="CJ19" s="618"/>
      <c r="CK19" s="618"/>
      <c r="CL19" s="618"/>
      <c r="CM19" s="618"/>
      <c r="CN19" s="618"/>
      <c r="CO19" s="618"/>
      <c r="CP19" s="618"/>
      <c r="CQ19" s="619"/>
      <c r="CR19" s="620" t="s">
        <v>126</v>
      </c>
      <c r="CS19" s="621"/>
      <c r="CT19" s="621"/>
      <c r="CU19" s="621"/>
      <c r="CV19" s="621"/>
      <c r="CW19" s="621"/>
      <c r="CX19" s="621"/>
      <c r="CY19" s="622"/>
      <c r="CZ19" s="623" t="s">
        <v>126</v>
      </c>
      <c r="DA19" s="623"/>
      <c r="DB19" s="623"/>
      <c r="DC19" s="623"/>
      <c r="DD19" s="629" t="s">
        <v>126</v>
      </c>
      <c r="DE19" s="621"/>
      <c r="DF19" s="621"/>
      <c r="DG19" s="621"/>
      <c r="DH19" s="621"/>
      <c r="DI19" s="621"/>
      <c r="DJ19" s="621"/>
      <c r="DK19" s="621"/>
      <c r="DL19" s="621"/>
      <c r="DM19" s="621"/>
      <c r="DN19" s="621"/>
      <c r="DO19" s="621"/>
      <c r="DP19" s="622"/>
      <c r="DQ19" s="629" t="s">
        <v>126</v>
      </c>
      <c r="DR19" s="621"/>
      <c r="DS19" s="621"/>
      <c r="DT19" s="621"/>
      <c r="DU19" s="621"/>
      <c r="DV19" s="621"/>
      <c r="DW19" s="621"/>
      <c r="DX19" s="621"/>
      <c r="DY19" s="621"/>
      <c r="DZ19" s="621"/>
      <c r="EA19" s="621"/>
      <c r="EB19" s="621"/>
      <c r="EC19" s="630"/>
    </row>
    <row r="20" spans="2:133" ht="11.25" customHeight="1" x14ac:dyDescent="0.15">
      <c r="B20" s="617" t="s">
        <v>271</v>
      </c>
      <c r="C20" s="618"/>
      <c r="D20" s="618"/>
      <c r="E20" s="618"/>
      <c r="F20" s="618"/>
      <c r="G20" s="618"/>
      <c r="H20" s="618"/>
      <c r="I20" s="618"/>
      <c r="J20" s="618"/>
      <c r="K20" s="618"/>
      <c r="L20" s="618"/>
      <c r="M20" s="618"/>
      <c r="N20" s="618"/>
      <c r="O20" s="618"/>
      <c r="P20" s="618"/>
      <c r="Q20" s="619"/>
      <c r="R20" s="620">
        <v>8281</v>
      </c>
      <c r="S20" s="621"/>
      <c r="T20" s="621"/>
      <c r="U20" s="621"/>
      <c r="V20" s="621"/>
      <c r="W20" s="621"/>
      <c r="X20" s="621"/>
      <c r="Y20" s="622"/>
      <c r="Z20" s="623">
        <v>0</v>
      </c>
      <c r="AA20" s="623"/>
      <c r="AB20" s="623"/>
      <c r="AC20" s="623"/>
      <c r="AD20" s="624">
        <v>8281</v>
      </c>
      <c r="AE20" s="624"/>
      <c r="AF20" s="624"/>
      <c r="AG20" s="624"/>
      <c r="AH20" s="624"/>
      <c r="AI20" s="624"/>
      <c r="AJ20" s="624"/>
      <c r="AK20" s="624"/>
      <c r="AL20" s="625">
        <v>0.1</v>
      </c>
      <c r="AM20" s="626"/>
      <c r="AN20" s="626"/>
      <c r="AO20" s="627"/>
      <c r="AP20" s="617" t="s">
        <v>272</v>
      </c>
      <c r="AQ20" s="618"/>
      <c r="AR20" s="618"/>
      <c r="AS20" s="618"/>
      <c r="AT20" s="618"/>
      <c r="AU20" s="618"/>
      <c r="AV20" s="618"/>
      <c r="AW20" s="618"/>
      <c r="AX20" s="618"/>
      <c r="AY20" s="618"/>
      <c r="AZ20" s="618"/>
      <c r="BA20" s="618"/>
      <c r="BB20" s="618"/>
      <c r="BC20" s="618"/>
      <c r="BD20" s="618"/>
      <c r="BE20" s="618"/>
      <c r="BF20" s="619"/>
      <c r="BG20" s="620">
        <v>858071</v>
      </c>
      <c r="BH20" s="621"/>
      <c r="BI20" s="621"/>
      <c r="BJ20" s="621"/>
      <c r="BK20" s="621"/>
      <c r="BL20" s="621"/>
      <c r="BM20" s="621"/>
      <c r="BN20" s="622"/>
      <c r="BO20" s="623">
        <v>8.4</v>
      </c>
      <c r="BP20" s="623"/>
      <c r="BQ20" s="623"/>
      <c r="BR20" s="623"/>
      <c r="BS20" s="624" t="s">
        <v>126</v>
      </c>
      <c r="BT20" s="624"/>
      <c r="BU20" s="624"/>
      <c r="BV20" s="624"/>
      <c r="BW20" s="624"/>
      <c r="BX20" s="624"/>
      <c r="BY20" s="624"/>
      <c r="BZ20" s="624"/>
      <c r="CA20" s="624"/>
      <c r="CB20" s="628"/>
      <c r="CD20" s="617" t="s">
        <v>273</v>
      </c>
      <c r="CE20" s="618"/>
      <c r="CF20" s="618"/>
      <c r="CG20" s="618"/>
      <c r="CH20" s="618"/>
      <c r="CI20" s="618"/>
      <c r="CJ20" s="618"/>
      <c r="CK20" s="618"/>
      <c r="CL20" s="618"/>
      <c r="CM20" s="618"/>
      <c r="CN20" s="618"/>
      <c r="CO20" s="618"/>
      <c r="CP20" s="618"/>
      <c r="CQ20" s="619"/>
      <c r="CR20" s="620">
        <v>32205435</v>
      </c>
      <c r="CS20" s="621"/>
      <c r="CT20" s="621"/>
      <c r="CU20" s="621"/>
      <c r="CV20" s="621"/>
      <c r="CW20" s="621"/>
      <c r="CX20" s="621"/>
      <c r="CY20" s="622"/>
      <c r="CZ20" s="623">
        <v>100</v>
      </c>
      <c r="DA20" s="623"/>
      <c r="DB20" s="623"/>
      <c r="DC20" s="623"/>
      <c r="DD20" s="629">
        <v>1964249</v>
      </c>
      <c r="DE20" s="621"/>
      <c r="DF20" s="621"/>
      <c r="DG20" s="621"/>
      <c r="DH20" s="621"/>
      <c r="DI20" s="621"/>
      <c r="DJ20" s="621"/>
      <c r="DK20" s="621"/>
      <c r="DL20" s="621"/>
      <c r="DM20" s="621"/>
      <c r="DN20" s="621"/>
      <c r="DO20" s="621"/>
      <c r="DP20" s="622"/>
      <c r="DQ20" s="629">
        <v>17795877</v>
      </c>
      <c r="DR20" s="621"/>
      <c r="DS20" s="621"/>
      <c r="DT20" s="621"/>
      <c r="DU20" s="621"/>
      <c r="DV20" s="621"/>
      <c r="DW20" s="621"/>
      <c r="DX20" s="621"/>
      <c r="DY20" s="621"/>
      <c r="DZ20" s="621"/>
      <c r="EA20" s="621"/>
      <c r="EB20" s="621"/>
      <c r="EC20" s="630"/>
    </row>
    <row r="21" spans="2:133" ht="11.25" customHeight="1" x14ac:dyDescent="0.15">
      <c r="B21" s="617" t="s">
        <v>274</v>
      </c>
      <c r="C21" s="618"/>
      <c r="D21" s="618"/>
      <c r="E21" s="618"/>
      <c r="F21" s="618"/>
      <c r="G21" s="618"/>
      <c r="H21" s="618"/>
      <c r="I21" s="618"/>
      <c r="J21" s="618"/>
      <c r="K21" s="618"/>
      <c r="L21" s="618"/>
      <c r="M21" s="618"/>
      <c r="N21" s="618"/>
      <c r="O21" s="618"/>
      <c r="P21" s="618"/>
      <c r="Q21" s="619"/>
      <c r="R21" s="620">
        <v>4935</v>
      </c>
      <c r="S21" s="621"/>
      <c r="T21" s="621"/>
      <c r="U21" s="621"/>
      <c r="V21" s="621"/>
      <c r="W21" s="621"/>
      <c r="X21" s="621"/>
      <c r="Y21" s="622"/>
      <c r="Z21" s="623">
        <v>0</v>
      </c>
      <c r="AA21" s="623"/>
      <c r="AB21" s="623"/>
      <c r="AC21" s="623"/>
      <c r="AD21" s="624">
        <v>4935</v>
      </c>
      <c r="AE21" s="624"/>
      <c r="AF21" s="624"/>
      <c r="AG21" s="624"/>
      <c r="AH21" s="624"/>
      <c r="AI21" s="624"/>
      <c r="AJ21" s="624"/>
      <c r="AK21" s="624"/>
      <c r="AL21" s="625">
        <v>0</v>
      </c>
      <c r="AM21" s="626"/>
      <c r="AN21" s="626"/>
      <c r="AO21" s="627"/>
      <c r="AP21" s="617" t="s">
        <v>275</v>
      </c>
      <c r="AQ21" s="633"/>
      <c r="AR21" s="633"/>
      <c r="AS21" s="633"/>
      <c r="AT21" s="633"/>
      <c r="AU21" s="633"/>
      <c r="AV21" s="633"/>
      <c r="AW21" s="633"/>
      <c r="AX21" s="633"/>
      <c r="AY21" s="633"/>
      <c r="AZ21" s="633"/>
      <c r="BA21" s="633"/>
      <c r="BB21" s="633"/>
      <c r="BC21" s="633"/>
      <c r="BD21" s="633"/>
      <c r="BE21" s="633"/>
      <c r="BF21" s="634"/>
      <c r="BG21" s="620" t="s">
        <v>126</v>
      </c>
      <c r="BH21" s="621"/>
      <c r="BI21" s="621"/>
      <c r="BJ21" s="621"/>
      <c r="BK21" s="621"/>
      <c r="BL21" s="621"/>
      <c r="BM21" s="621"/>
      <c r="BN21" s="622"/>
      <c r="BO21" s="623" t="s">
        <v>126</v>
      </c>
      <c r="BP21" s="623"/>
      <c r="BQ21" s="623"/>
      <c r="BR21" s="623"/>
      <c r="BS21" s="624" t="s">
        <v>126</v>
      </c>
      <c r="BT21" s="624"/>
      <c r="BU21" s="624"/>
      <c r="BV21" s="624"/>
      <c r="BW21" s="624"/>
      <c r="BX21" s="624"/>
      <c r="BY21" s="624"/>
      <c r="BZ21" s="624"/>
      <c r="CA21" s="624"/>
      <c r="CB21" s="628"/>
      <c r="CD21" s="638"/>
      <c r="CE21" s="639"/>
      <c r="CF21" s="639"/>
      <c r="CG21" s="639"/>
      <c r="CH21" s="639"/>
      <c r="CI21" s="639"/>
      <c r="CJ21" s="639"/>
      <c r="CK21" s="639"/>
      <c r="CL21" s="639"/>
      <c r="CM21" s="639"/>
      <c r="CN21" s="639"/>
      <c r="CO21" s="639"/>
      <c r="CP21" s="639"/>
      <c r="CQ21" s="640"/>
      <c r="CR21" s="641"/>
      <c r="CS21" s="636"/>
      <c r="CT21" s="636"/>
      <c r="CU21" s="636"/>
      <c r="CV21" s="636"/>
      <c r="CW21" s="636"/>
      <c r="CX21" s="636"/>
      <c r="CY21" s="642"/>
      <c r="CZ21" s="643"/>
      <c r="DA21" s="643"/>
      <c r="DB21" s="643"/>
      <c r="DC21" s="643"/>
      <c r="DD21" s="635"/>
      <c r="DE21" s="636"/>
      <c r="DF21" s="636"/>
      <c r="DG21" s="636"/>
      <c r="DH21" s="636"/>
      <c r="DI21" s="636"/>
      <c r="DJ21" s="636"/>
      <c r="DK21" s="636"/>
      <c r="DL21" s="636"/>
      <c r="DM21" s="636"/>
      <c r="DN21" s="636"/>
      <c r="DO21" s="636"/>
      <c r="DP21" s="642"/>
      <c r="DQ21" s="635"/>
      <c r="DR21" s="636"/>
      <c r="DS21" s="636"/>
      <c r="DT21" s="636"/>
      <c r="DU21" s="636"/>
      <c r="DV21" s="636"/>
      <c r="DW21" s="636"/>
      <c r="DX21" s="636"/>
      <c r="DY21" s="636"/>
      <c r="DZ21" s="636"/>
      <c r="EA21" s="636"/>
      <c r="EB21" s="636"/>
      <c r="EC21" s="637"/>
    </row>
    <row r="22" spans="2:133" ht="11.25" customHeight="1" x14ac:dyDescent="0.15">
      <c r="B22" s="651" t="s">
        <v>276</v>
      </c>
      <c r="C22" s="652"/>
      <c r="D22" s="652"/>
      <c r="E22" s="652"/>
      <c r="F22" s="652"/>
      <c r="G22" s="652"/>
      <c r="H22" s="652"/>
      <c r="I22" s="652"/>
      <c r="J22" s="652"/>
      <c r="K22" s="652"/>
      <c r="L22" s="652"/>
      <c r="M22" s="652"/>
      <c r="N22" s="652"/>
      <c r="O22" s="652"/>
      <c r="P22" s="652"/>
      <c r="Q22" s="653"/>
      <c r="R22" s="620">
        <v>71565</v>
      </c>
      <c r="S22" s="621"/>
      <c r="T22" s="621"/>
      <c r="U22" s="621"/>
      <c r="V22" s="621"/>
      <c r="W22" s="621"/>
      <c r="X22" s="621"/>
      <c r="Y22" s="622"/>
      <c r="Z22" s="623">
        <v>0.2</v>
      </c>
      <c r="AA22" s="623"/>
      <c r="AB22" s="623"/>
      <c r="AC22" s="623"/>
      <c r="AD22" s="624">
        <v>64730</v>
      </c>
      <c r="AE22" s="624"/>
      <c r="AF22" s="624"/>
      <c r="AG22" s="624"/>
      <c r="AH22" s="624"/>
      <c r="AI22" s="624"/>
      <c r="AJ22" s="624"/>
      <c r="AK22" s="624"/>
      <c r="AL22" s="625">
        <v>0.40000000596046448</v>
      </c>
      <c r="AM22" s="626"/>
      <c r="AN22" s="626"/>
      <c r="AO22" s="627"/>
      <c r="AP22" s="617" t="s">
        <v>277</v>
      </c>
      <c r="AQ22" s="633"/>
      <c r="AR22" s="633"/>
      <c r="AS22" s="633"/>
      <c r="AT22" s="633"/>
      <c r="AU22" s="633"/>
      <c r="AV22" s="633"/>
      <c r="AW22" s="633"/>
      <c r="AX22" s="633"/>
      <c r="AY22" s="633"/>
      <c r="AZ22" s="633"/>
      <c r="BA22" s="633"/>
      <c r="BB22" s="633"/>
      <c r="BC22" s="633"/>
      <c r="BD22" s="633"/>
      <c r="BE22" s="633"/>
      <c r="BF22" s="634"/>
      <c r="BG22" s="620" t="s">
        <v>126</v>
      </c>
      <c r="BH22" s="621"/>
      <c r="BI22" s="621"/>
      <c r="BJ22" s="621"/>
      <c r="BK22" s="621"/>
      <c r="BL22" s="621"/>
      <c r="BM22" s="621"/>
      <c r="BN22" s="622"/>
      <c r="BO22" s="623" t="s">
        <v>126</v>
      </c>
      <c r="BP22" s="623"/>
      <c r="BQ22" s="623"/>
      <c r="BR22" s="623"/>
      <c r="BS22" s="624" t="s">
        <v>126</v>
      </c>
      <c r="BT22" s="624"/>
      <c r="BU22" s="624"/>
      <c r="BV22" s="624"/>
      <c r="BW22" s="624"/>
      <c r="BX22" s="624"/>
      <c r="BY22" s="624"/>
      <c r="BZ22" s="624"/>
      <c r="CA22" s="624"/>
      <c r="CB22" s="628"/>
      <c r="CD22" s="602" t="s">
        <v>278</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279</v>
      </c>
      <c r="C23" s="618"/>
      <c r="D23" s="618"/>
      <c r="E23" s="618"/>
      <c r="F23" s="618"/>
      <c r="G23" s="618"/>
      <c r="H23" s="618"/>
      <c r="I23" s="618"/>
      <c r="J23" s="618"/>
      <c r="K23" s="618"/>
      <c r="L23" s="618"/>
      <c r="M23" s="618"/>
      <c r="N23" s="618"/>
      <c r="O23" s="618"/>
      <c r="P23" s="618"/>
      <c r="Q23" s="619"/>
      <c r="R23" s="620">
        <v>2703011</v>
      </c>
      <c r="S23" s="621"/>
      <c r="T23" s="621"/>
      <c r="U23" s="621"/>
      <c r="V23" s="621"/>
      <c r="W23" s="621"/>
      <c r="X23" s="621"/>
      <c r="Y23" s="622"/>
      <c r="Z23" s="623">
        <v>8.1</v>
      </c>
      <c r="AA23" s="623"/>
      <c r="AB23" s="623"/>
      <c r="AC23" s="623"/>
      <c r="AD23" s="624">
        <v>2518884</v>
      </c>
      <c r="AE23" s="624"/>
      <c r="AF23" s="624"/>
      <c r="AG23" s="624"/>
      <c r="AH23" s="624"/>
      <c r="AI23" s="624"/>
      <c r="AJ23" s="624"/>
      <c r="AK23" s="624"/>
      <c r="AL23" s="625">
        <v>17.100000000000001</v>
      </c>
      <c r="AM23" s="626"/>
      <c r="AN23" s="626"/>
      <c r="AO23" s="627"/>
      <c r="AP23" s="617" t="s">
        <v>280</v>
      </c>
      <c r="AQ23" s="633"/>
      <c r="AR23" s="633"/>
      <c r="AS23" s="633"/>
      <c r="AT23" s="633"/>
      <c r="AU23" s="633"/>
      <c r="AV23" s="633"/>
      <c r="AW23" s="633"/>
      <c r="AX23" s="633"/>
      <c r="AY23" s="633"/>
      <c r="AZ23" s="633"/>
      <c r="BA23" s="633"/>
      <c r="BB23" s="633"/>
      <c r="BC23" s="633"/>
      <c r="BD23" s="633"/>
      <c r="BE23" s="633"/>
      <c r="BF23" s="634"/>
      <c r="BG23" s="620">
        <v>858071</v>
      </c>
      <c r="BH23" s="621"/>
      <c r="BI23" s="621"/>
      <c r="BJ23" s="621"/>
      <c r="BK23" s="621"/>
      <c r="BL23" s="621"/>
      <c r="BM23" s="621"/>
      <c r="BN23" s="622"/>
      <c r="BO23" s="623">
        <v>8.4</v>
      </c>
      <c r="BP23" s="623"/>
      <c r="BQ23" s="623"/>
      <c r="BR23" s="623"/>
      <c r="BS23" s="624" t="s">
        <v>126</v>
      </c>
      <c r="BT23" s="624"/>
      <c r="BU23" s="624"/>
      <c r="BV23" s="624"/>
      <c r="BW23" s="624"/>
      <c r="BX23" s="624"/>
      <c r="BY23" s="624"/>
      <c r="BZ23" s="624"/>
      <c r="CA23" s="624"/>
      <c r="CB23" s="628"/>
      <c r="CD23" s="602" t="s">
        <v>220</v>
      </c>
      <c r="CE23" s="603"/>
      <c r="CF23" s="603"/>
      <c r="CG23" s="603"/>
      <c r="CH23" s="603"/>
      <c r="CI23" s="603"/>
      <c r="CJ23" s="603"/>
      <c r="CK23" s="603"/>
      <c r="CL23" s="603"/>
      <c r="CM23" s="603"/>
      <c r="CN23" s="603"/>
      <c r="CO23" s="603"/>
      <c r="CP23" s="603"/>
      <c r="CQ23" s="604"/>
      <c r="CR23" s="602" t="s">
        <v>281</v>
      </c>
      <c r="CS23" s="603"/>
      <c r="CT23" s="603"/>
      <c r="CU23" s="603"/>
      <c r="CV23" s="603"/>
      <c r="CW23" s="603"/>
      <c r="CX23" s="603"/>
      <c r="CY23" s="604"/>
      <c r="CZ23" s="602" t="s">
        <v>282</v>
      </c>
      <c r="DA23" s="603"/>
      <c r="DB23" s="603"/>
      <c r="DC23" s="604"/>
      <c r="DD23" s="602" t="s">
        <v>283</v>
      </c>
      <c r="DE23" s="603"/>
      <c r="DF23" s="603"/>
      <c r="DG23" s="603"/>
      <c r="DH23" s="603"/>
      <c r="DI23" s="603"/>
      <c r="DJ23" s="603"/>
      <c r="DK23" s="604"/>
      <c r="DL23" s="644" t="s">
        <v>284</v>
      </c>
      <c r="DM23" s="645"/>
      <c r="DN23" s="645"/>
      <c r="DO23" s="645"/>
      <c r="DP23" s="645"/>
      <c r="DQ23" s="645"/>
      <c r="DR23" s="645"/>
      <c r="DS23" s="645"/>
      <c r="DT23" s="645"/>
      <c r="DU23" s="645"/>
      <c r="DV23" s="646"/>
      <c r="DW23" s="602" t="s">
        <v>285</v>
      </c>
      <c r="DX23" s="603"/>
      <c r="DY23" s="603"/>
      <c r="DZ23" s="603"/>
      <c r="EA23" s="603"/>
      <c r="EB23" s="603"/>
      <c r="EC23" s="604"/>
    </row>
    <row r="24" spans="2:133" ht="11.25" customHeight="1" x14ac:dyDescent="0.15">
      <c r="B24" s="617" t="s">
        <v>286</v>
      </c>
      <c r="C24" s="618"/>
      <c r="D24" s="618"/>
      <c r="E24" s="618"/>
      <c r="F24" s="618"/>
      <c r="G24" s="618"/>
      <c r="H24" s="618"/>
      <c r="I24" s="618"/>
      <c r="J24" s="618"/>
      <c r="K24" s="618"/>
      <c r="L24" s="618"/>
      <c r="M24" s="618"/>
      <c r="N24" s="618"/>
      <c r="O24" s="618"/>
      <c r="P24" s="618"/>
      <c r="Q24" s="619"/>
      <c r="R24" s="620">
        <v>2518884</v>
      </c>
      <c r="S24" s="621"/>
      <c r="T24" s="621"/>
      <c r="U24" s="621"/>
      <c r="V24" s="621"/>
      <c r="W24" s="621"/>
      <c r="X24" s="621"/>
      <c r="Y24" s="622"/>
      <c r="Z24" s="623">
        <v>7.5</v>
      </c>
      <c r="AA24" s="623"/>
      <c r="AB24" s="623"/>
      <c r="AC24" s="623"/>
      <c r="AD24" s="624">
        <v>2518884</v>
      </c>
      <c r="AE24" s="624"/>
      <c r="AF24" s="624"/>
      <c r="AG24" s="624"/>
      <c r="AH24" s="624"/>
      <c r="AI24" s="624"/>
      <c r="AJ24" s="624"/>
      <c r="AK24" s="624"/>
      <c r="AL24" s="625">
        <v>17.100000000000001</v>
      </c>
      <c r="AM24" s="626"/>
      <c r="AN24" s="626"/>
      <c r="AO24" s="627"/>
      <c r="AP24" s="617" t="s">
        <v>287</v>
      </c>
      <c r="AQ24" s="633"/>
      <c r="AR24" s="633"/>
      <c r="AS24" s="633"/>
      <c r="AT24" s="633"/>
      <c r="AU24" s="633"/>
      <c r="AV24" s="633"/>
      <c r="AW24" s="633"/>
      <c r="AX24" s="633"/>
      <c r="AY24" s="633"/>
      <c r="AZ24" s="633"/>
      <c r="BA24" s="633"/>
      <c r="BB24" s="633"/>
      <c r="BC24" s="633"/>
      <c r="BD24" s="633"/>
      <c r="BE24" s="633"/>
      <c r="BF24" s="634"/>
      <c r="BG24" s="620" t="s">
        <v>126</v>
      </c>
      <c r="BH24" s="621"/>
      <c r="BI24" s="621"/>
      <c r="BJ24" s="621"/>
      <c r="BK24" s="621"/>
      <c r="BL24" s="621"/>
      <c r="BM24" s="621"/>
      <c r="BN24" s="622"/>
      <c r="BO24" s="623" t="s">
        <v>126</v>
      </c>
      <c r="BP24" s="623"/>
      <c r="BQ24" s="623"/>
      <c r="BR24" s="623"/>
      <c r="BS24" s="624" t="s">
        <v>126</v>
      </c>
      <c r="BT24" s="624"/>
      <c r="BU24" s="624"/>
      <c r="BV24" s="624"/>
      <c r="BW24" s="624"/>
      <c r="BX24" s="624"/>
      <c r="BY24" s="624"/>
      <c r="BZ24" s="624"/>
      <c r="CA24" s="624"/>
      <c r="CB24" s="628"/>
      <c r="CD24" s="606" t="s">
        <v>288</v>
      </c>
      <c r="CE24" s="607"/>
      <c r="CF24" s="607"/>
      <c r="CG24" s="607"/>
      <c r="CH24" s="607"/>
      <c r="CI24" s="607"/>
      <c r="CJ24" s="607"/>
      <c r="CK24" s="607"/>
      <c r="CL24" s="607"/>
      <c r="CM24" s="607"/>
      <c r="CN24" s="607"/>
      <c r="CO24" s="607"/>
      <c r="CP24" s="607"/>
      <c r="CQ24" s="608"/>
      <c r="CR24" s="609">
        <v>17945055</v>
      </c>
      <c r="CS24" s="610"/>
      <c r="CT24" s="610"/>
      <c r="CU24" s="610"/>
      <c r="CV24" s="610"/>
      <c r="CW24" s="610"/>
      <c r="CX24" s="610"/>
      <c r="CY24" s="611"/>
      <c r="CZ24" s="614">
        <v>55.7</v>
      </c>
      <c r="DA24" s="615"/>
      <c r="DB24" s="615"/>
      <c r="DC24" s="631"/>
      <c r="DD24" s="654">
        <v>7912164</v>
      </c>
      <c r="DE24" s="610"/>
      <c r="DF24" s="610"/>
      <c r="DG24" s="610"/>
      <c r="DH24" s="610"/>
      <c r="DI24" s="610"/>
      <c r="DJ24" s="610"/>
      <c r="DK24" s="611"/>
      <c r="DL24" s="654">
        <v>7800309</v>
      </c>
      <c r="DM24" s="610"/>
      <c r="DN24" s="610"/>
      <c r="DO24" s="610"/>
      <c r="DP24" s="610"/>
      <c r="DQ24" s="610"/>
      <c r="DR24" s="610"/>
      <c r="DS24" s="610"/>
      <c r="DT24" s="610"/>
      <c r="DU24" s="610"/>
      <c r="DV24" s="611"/>
      <c r="DW24" s="614">
        <v>49.3</v>
      </c>
      <c r="DX24" s="615"/>
      <c r="DY24" s="615"/>
      <c r="DZ24" s="615"/>
      <c r="EA24" s="615"/>
      <c r="EB24" s="615"/>
      <c r="EC24" s="616"/>
    </row>
    <row r="25" spans="2:133" ht="11.25" customHeight="1" x14ac:dyDescent="0.15">
      <c r="B25" s="617" t="s">
        <v>289</v>
      </c>
      <c r="C25" s="618"/>
      <c r="D25" s="618"/>
      <c r="E25" s="618"/>
      <c r="F25" s="618"/>
      <c r="G25" s="618"/>
      <c r="H25" s="618"/>
      <c r="I25" s="618"/>
      <c r="J25" s="618"/>
      <c r="K25" s="618"/>
      <c r="L25" s="618"/>
      <c r="M25" s="618"/>
      <c r="N25" s="618"/>
      <c r="O25" s="618"/>
      <c r="P25" s="618"/>
      <c r="Q25" s="619"/>
      <c r="R25" s="620">
        <v>184059</v>
      </c>
      <c r="S25" s="621"/>
      <c r="T25" s="621"/>
      <c r="U25" s="621"/>
      <c r="V25" s="621"/>
      <c r="W25" s="621"/>
      <c r="X25" s="621"/>
      <c r="Y25" s="622"/>
      <c r="Z25" s="623">
        <v>0.5</v>
      </c>
      <c r="AA25" s="623"/>
      <c r="AB25" s="623"/>
      <c r="AC25" s="623"/>
      <c r="AD25" s="624" t="s">
        <v>126</v>
      </c>
      <c r="AE25" s="624"/>
      <c r="AF25" s="624"/>
      <c r="AG25" s="624"/>
      <c r="AH25" s="624"/>
      <c r="AI25" s="624"/>
      <c r="AJ25" s="624"/>
      <c r="AK25" s="624"/>
      <c r="AL25" s="625" t="s">
        <v>126</v>
      </c>
      <c r="AM25" s="626"/>
      <c r="AN25" s="626"/>
      <c r="AO25" s="627"/>
      <c r="AP25" s="617" t="s">
        <v>290</v>
      </c>
      <c r="AQ25" s="633"/>
      <c r="AR25" s="633"/>
      <c r="AS25" s="633"/>
      <c r="AT25" s="633"/>
      <c r="AU25" s="633"/>
      <c r="AV25" s="633"/>
      <c r="AW25" s="633"/>
      <c r="AX25" s="633"/>
      <c r="AY25" s="633"/>
      <c r="AZ25" s="633"/>
      <c r="BA25" s="633"/>
      <c r="BB25" s="633"/>
      <c r="BC25" s="633"/>
      <c r="BD25" s="633"/>
      <c r="BE25" s="633"/>
      <c r="BF25" s="634"/>
      <c r="BG25" s="620" t="s">
        <v>126</v>
      </c>
      <c r="BH25" s="621"/>
      <c r="BI25" s="621"/>
      <c r="BJ25" s="621"/>
      <c r="BK25" s="621"/>
      <c r="BL25" s="621"/>
      <c r="BM25" s="621"/>
      <c r="BN25" s="622"/>
      <c r="BO25" s="623" t="s">
        <v>126</v>
      </c>
      <c r="BP25" s="623"/>
      <c r="BQ25" s="623"/>
      <c r="BR25" s="623"/>
      <c r="BS25" s="624" t="s">
        <v>126</v>
      </c>
      <c r="BT25" s="624"/>
      <c r="BU25" s="624"/>
      <c r="BV25" s="624"/>
      <c r="BW25" s="624"/>
      <c r="BX25" s="624"/>
      <c r="BY25" s="624"/>
      <c r="BZ25" s="624"/>
      <c r="CA25" s="624"/>
      <c r="CB25" s="628"/>
      <c r="CD25" s="617" t="s">
        <v>291</v>
      </c>
      <c r="CE25" s="618"/>
      <c r="CF25" s="618"/>
      <c r="CG25" s="618"/>
      <c r="CH25" s="618"/>
      <c r="CI25" s="618"/>
      <c r="CJ25" s="618"/>
      <c r="CK25" s="618"/>
      <c r="CL25" s="618"/>
      <c r="CM25" s="618"/>
      <c r="CN25" s="618"/>
      <c r="CO25" s="618"/>
      <c r="CP25" s="618"/>
      <c r="CQ25" s="619"/>
      <c r="CR25" s="620">
        <v>3802213</v>
      </c>
      <c r="CS25" s="647"/>
      <c r="CT25" s="647"/>
      <c r="CU25" s="647"/>
      <c r="CV25" s="647"/>
      <c r="CW25" s="647"/>
      <c r="CX25" s="647"/>
      <c r="CY25" s="648"/>
      <c r="CZ25" s="625">
        <v>11.8</v>
      </c>
      <c r="DA25" s="649"/>
      <c r="DB25" s="649"/>
      <c r="DC25" s="655"/>
      <c r="DD25" s="629">
        <v>3359867</v>
      </c>
      <c r="DE25" s="647"/>
      <c r="DF25" s="647"/>
      <c r="DG25" s="647"/>
      <c r="DH25" s="647"/>
      <c r="DI25" s="647"/>
      <c r="DJ25" s="647"/>
      <c r="DK25" s="648"/>
      <c r="DL25" s="629">
        <v>3254668</v>
      </c>
      <c r="DM25" s="647"/>
      <c r="DN25" s="647"/>
      <c r="DO25" s="647"/>
      <c r="DP25" s="647"/>
      <c r="DQ25" s="647"/>
      <c r="DR25" s="647"/>
      <c r="DS25" s="647"/>
      <c r="DT25" s="647"/>
      <c r="DU25" s="647"/>
      <c r="DV25" s="648"/>
      <c r="DW25" s="625">
        <v>20.6</v>
      </c>
      <c r="DX25" s="649"/>
      <c r="DY25" s="649"/>
      <c r="DZ25" s="649"/>
      <c r="EA25" s="649"/>
      <c r="EB25" s="649"/>
      <c r="EC25" s="650"/>
    </row>
    <row r="26" spans="2:133" ht="11.25" customHeight="1" x14ac:dyDescent="0.15">
      <c r="B26" s="617" t="s">
        <v>292</v>
      </c>
      <c r="C26" s="618"/>
      <c r="D26" s="618"/>
      <c r="E26" s="618"/>
      <c r="F26" s="618"/>
      <c r="G26" s="618"/>
      <c r="H26" s="618"/>
      <c r="I26" s="618"/>
      <c r="J26" s="618"/>
      <c r="K26" s="618"/>
      <c r="L26" s="618"/>
      <c r="M26" s="618"/>
      <c r="N26" s="618"/>
      <c r="O26" s="618"/>
      <c r="P26" s="618"/>
      <c r="Q26" s="619"/>
      <c r="R26" s="620">
        <v>68</v>
      </c>
      <c r="S26" s="621"/>
      <c r="T26" s="621"/>
      <c r="U26" s="621"/>
      <c r="V26" s="621"/>
      <c r="W26" s="621"/>
      <c r="X26" s="621"/>
      <c r="Y26" s="622"/>
      <c r="Z26" s="623">
        <v>0</v>
      </c>
      <c r="AA26" s="623"/>
      <c r="AB26" s="623"/>
      <c r="AC26" s="623"/>
      <c r="AD26" s="624" t="s">
        <v>126</v>
      </c>
      <c r="AE26" s="624"/>
      <c r="AF26" s="624"/>
      <c r="AG26" s="624"/>
      <c r="AH26" s="624"/>
      <c r="AI26" s="624"/>
      <c r="AJ26" s="624"/>
      <c r="AK26" s="624"/>
      <c r="AL26" s="625" t="s">
        <v>126</v>
      </c>
      <c r="AM26" s="626"/>
      <c r="AN26" s="626"/>
      <c r="AO26" s="627"/>
      <c r="AP26" s="617" t="s">
        <v>293</v>
      </c>
      <c r="AQ26" s="633"/>
      <c r="AR26" s="633"/>
      <c r="AS26" s="633"/>
      <c r="AT26" s="633"/>
      <c r="AU26" s="633"/>
      <c r="AV26" s="633"/>
      <c r="AW26" s="633"/>
      <c r="AX26" s="633"/>
      <c r="AY26" s="633"/>
      <c r="AZ26" s="633"/>
      <c r="BA26" s="633"/>
      <c r="BB26" s="633"/>
      <c r="BC26" s="633"/>
      <c r="BD26" s="633"/>
      <c r="BE26" s="633"/>
      <c r="BF26" s="634"/>
      <c r="BG26" s="620" t="s">
        <v>126</v>
      </c>
      <c r="BH26" s="621"/>
      <c r="BI26" s="621"/>
      <c r="BJ26" s="621"/>
      <c r="BK26" s="621"/>
      <c r="BL26" s="621"/>
      <c r="BM26" s="621"/>
      <c r="BN26" s="622"/>
      <c r="BO26" s="623" t="s">
        <v>126</v>
      </c>
      <c r="BP26" s="623"/>
      <c r="BQ26" s="623"/>
      <c r="BR26" s="623"/>
      <c r="BS26" s="624" t="s">
        <v>126</v>
      </c>
      <c r="BT26" s="624"/>
      <c r="BU26" s="624"/>
      <c r="BV26" s="624"/>
      <c r="BW26" s="624"/>
      <c r="BX26" s="624"/>
      <c r="BY26" s="624"/>
      <c r="BZ26" s="624"/>
      <c r="CA26" s="624"/>
      <c r="CB26" s="628"/>
      <c r="CD26" s="617" t="s">
        <v>294</v>
      </c>
      <c r="CE26" s="618"/>
      <c r="CF26" s="618"/>
      <c r="CG26" s="618"/>
      <c r="CH26" s="618"/>
      <c r="CI26" s="618"/>
      <c r="CJ26" s="618"/>
      <c r="CK26" s="618"/>
      <c r="CL26" s="618"/>
      <c r="CM26" s="618"/>
      <c r="CN26" s="618"/>
      <c r="CO26" s="618"/>
      <c r="CP26" s="618"/>
      <c r="CQ26" s="619"/>
      <c r="CR26" s="620">
        <v>2178191</v>
      </c>
      <c r="CS26" s="621"/>
      <c r="CT26" s="621"/>
      <c r="CU26" s="621"/>
      <c r="CV26" s="621"/>
      <c r="CW26" s="621"/>
      <c r="CX26" s="621"/>
      <c r="CY26" s="622"/>
      <c r="CZ26" s="625">
        <v>6.8</v>
      </c>
      <c r="DA26" s="649"/>
      <c r="DB26" s="649"/>
      <c r="DC26" s="655"/>
      <c r="DD26" s="629">
        <v>1959077</v>
      </c>
      <c r="DE26" s="621"/>
      <c r="DF26" s="621"/>
      <c r="DG26" s="621"/>
      <c r="DH26" s="621"/>
      <c r="DI26" s="621"/>
      <c r="DJ26" s="621"/>
      <c r="DK26" s="622"/>
      <c r="DL26" s="629" t="s">
        <v>126</v>
      </c>
      <c r="DM26" s="621"/>
      <c r="DN26" s="621"/>
      <c r="DO26" s="621"/>
      <c r="DP26" s="621"/>
      <c r="DQ26" s="621"/>
      <c r="DR26" s="621"/>
      <c r="DS26" s="621"/>
      <c r="DT26" s="621"/>
      <c r="DU26" s="621"/>
      <c r="DV26" s="622"/>
      <c r="DW26" s="625" t="s">
        <v>126</v>
      </c>
      <c r="DX26" s="649"/>
      <c r="DY26" s="649"/>
      <c r="DZ26" s="649"/>
      <c r="EA26" s="649"/>
      <c r="EB26" s="649"/>
      <c r="EC26" s="650"/>
    </row>
    <row r="27" spans="2:133" ht="11.25" customHeight="1" x14ac:dyDescent="0.15">
      <c r="B27" s="617" t="s">
        <v>295</v>
      </c>
      <c r="C27" s="618"/>
      <c r="D27" s="618"/>
      <c r="E27" s="618"/>
      <c r="F27" s="618"/>
      <c r="G27" s="618"/>
      <c r="H27" s="618"/>
      <c r="I27" s="618"/>
      <c r="J27" s="618"/>
      <c r="K27" s="618"/>
      <c r="L27" s="618"/>
      <c r="M27" s="618"/>
      <c r="N27" s="618"/>
      <c r="O27" s="618"/>
      <c r="P27" s="618"/>
      <c r="Q27" s="619"/>
      <c r="R27" s="620">
        <v>15197222</v>
      </c>
      <c r="S27" s="621"/>
      <c r="T27" s="621"/>
      <c r="U27" s="621"/>
      <c r="V27" s="621"/>
      <c r="W27" s="621"/>
      <c r="X27" s="621"/>
      <c r="Y27" s="622"/>
      <c r="Z27" s="623">
        <v>45.3</v>
      </c>
      <c r="AA27" s="623"/>
      <c r="AB27" s="623"/>
      <c r="AC27" s="623"/>
      <c r="AD27" s="624">
        <v>14148189</v>
      </c>
      <c r="AE27" s="624"/>
      <c r="AF27" s="624"/>
      <c r="AG27" s="624"/>
      <c r="AH27" s="624"/>
      <c r="AI27" s="624"/>
      <c r="AJ27" s="624"/>
      <c r="AK27" s="624"/>
      <c r="AL27" s="625">
        <v>96.199996948242188</v>
      </c>
      <c r="AM27" s="626"/>
      <c r="AN27" s="626"/>
      <c r="AO27" s="627"/>
      <c r="AP27" s="617" t="s">
        <v>296</v>
      </c>
      <c r="AQ27" s="618"/>
      <c r="AR27" s="618"/>
      <c r="AS27" s="618"/>
      <c r="AT27" s="618"/>
      <c r="AU27" s="618"/>
      <c r="AV27" s="618"/>
      <c r="AW27" s="618"/>
      <c r="AX27" s="618"/>
      <c r="AY27" s="618"/>
      <c r="AZ27" s="618"/>
      <c r="BA27" s="618"/>
      <c r="BB27" s="618"/>
      <c r="BC27" s="618"/>
      <c r="BD27" s="618"/>
      <c r="BE27" s="618"/>
      <c r="BF27" s="619"/>
      <c r="BG27" s="620">
        <v>10210704</v>
      </c>
      <c r="BH27" s="621"/>
      <c r="BI27" s="621"/>
      <c r="BJ27" s="621"/>
      <c r="BK27" s="621"/>
      <c r="BL27" s="621"/>
      <c r="BM27" s="621"/>
      <c r="BN27" s="622"/>
      <c r="BO27" s="623">
        <v>100</v>
      </c>
      <c r="BP27" s="623"/>
      <c r="BQ27" s="623"/>
      <c r="BR27" s="623"/>
      <c r="BS27" s="624">
        <v>24450</v>
      </c>
      <c r="BT27" s="624"/>
      <c r="BU27" s="624"/>
      <c r="BV27" s="624"/>
      <c r="BW27" s="624"/>
      <c r="BX27" s="624"/>
      <c r="BY27" s="624"/>
      <c r="BZ27" s="624"/>
      <c r="CA27" s="624"/>
      <c r="CB27" s="628"/>
      <c r="CD27" s="617" t="s">
        <v>297</v>
      </c>
      <c r="CE27" s="618"/>
      <c r="CF27" s="618"/>
      <c r="CG27" s="618"/>
      <c r="CH27" s="618"/>
      <c r="CI27" s="618"/>
      <c r="CJ27" s="618"/>
      <c r="CK27" s="618"/>
      <c r="CL27" s="618"/>
      <c r="CM27" s="618"/>
      <c r="CN27" s="618"/>
      <c r="CO27" s="618"/>
      <c r="CP27" s="618"/>
      <c r="CQ27" s="619"/>
      <c r="CR27" s="620">
        <v>12874405</v>
      </c>
      <c r="CS27" s="647"/>
      <c r="CT27" s="647"/>
      <c r="CU27" s="647"/>
      <c r="CV27" s="647"/>
      <c r="CW27" s="647"/>
      <c r="CX27" s="647"/>
      <c r="CY27" s="648"/>
      <c r="CZ27" s="625">
        <v>40</v>
      </c>
      <c r="DA27" s="649"/>
      <c r="DB27" s="649"/>
      <c r="DC27" s="655"/>
      <c r="DD27" s="629">
        <v>3283860</v>
      </c>
      <c r="DE27" s="647"/>
      <c r="DF27" s="647"/>
      <c r="DG27" s="647"/>
      <c r="DH27" s="647"/>
      <c r="DI27" s="647"/>
      <c r="DJ27" s="647"/>
      <c r="DK27" s="648"/>
      <c r="DL27" s="629">
        <v>3277204</v>
      </c>
      <c r="DM27" s="647"/>
      <c r="DN27" s="647"/>
      <c r="DO27" s="647"/>
      <c r="DP27" s="647"/>
      <c r="DQ27" s="647"/>
      <c r="DR27" s="647"/>
      <c r="DS27" s="647"/>
      <c r="DT27" s="647"/>
      <c r="DU27" s="647"/>
      <c r="DV27" s="648"/>
      <c r="DW27" s="625">
        <v>20.7</v>
      </c>
      <c r="DX27" s="649"/>
      <c r="DY27" s="649"/>
      <c r="DZ27" s="649"/>
      <c r="EA27" s="649"/>
      <c r="EB27" s="649"/>
      <c r="EC27" s="650"/>
    </row>
    <row r="28" spans="2:133" ht="11.25" customHeight="1" x14ac:dyDescent="0.15">
      <c r="B28" s="617" t="s">
        <v>298</v>
      </c>
      <c r="C28" s="618"/>
      <c r="D28" s="618"/>
      <c r="E28" s="618"/>
      <c r="F28" s="618"/>
      <c r="G28" s="618"/>
      <c r="H28" s="618"/>
      <c r="I28" s="618"/>
      <c r="J28" s="618"/>
      <c r="K28" s="618"/>
      <c r="L28" s="618"/>
      <c r="M28" s="618"/>
      <c r="N28" s="618"/>
      <c r="O28" s="618"/>
      <c r="P28" s="618"/>
      <c r="Q28" s="619"/>
      <c r="R28" s="620">
        <v>11685</v>
      </c>
      <c r="S28" s="621"/>
      <c r="T28" s="621"/>
      <c r="U28" s="621"/>
      <c r="V28" s="621"/>
      <c r="W28" s="621"/>
      <c r="X28" s="621"/>
      <c r="Y28" s="622"/>
      <c r="Z28" s="623">
        <v>0</v>
      </c>
      <c r="AA28" s="623"/>
      <c r="AB28" s="623"/>
      <c r="AC28" s="623"/>
      <c r="AD28" s="624">
        <v>11685</v>
      </c>
      <c r="AE28" s="624"/>
      <c r="AF28" s="624"/>
      <c r="AG28" s="624"/>
      <c r="AH28" s="624"/>
      <c r="AI28" s="624"/>
      <c r="AJ28" s="624"/>
      <c r="AK28" s="624"/>
      <c r="AL28" s="625">
        <v>0.1</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299</v>
      </c>
      <c r="CE28" s="618"/>
      <c r="CF28" s="618"/>
      <c r="CG28" s="618"/>
      <c r="CH28" s="618"/>
      <c r="CI28" s="618"/>
      <c r="CJ28" s="618"/>
      <c r="CK28" s="618"/>
      <c r="CL28" s="618"/>
      <c r="CM28" s="618"/>
      <c r="CN28" s="618"/>
      <c r="CO28" s="618"/>
      <c r="CP28" s="618"/>
      <c r="CQ28" s="619"/>
      <c r="CR28" s="620">
        <v>1268437</v>
      </c>
      <c r="CS28" s="621"/>
      <c r="CT28" s="621"/>
      <c r="CU28" s="621"/>
      <c r="CV28" s="621"/>
      <c r="CW28" s="621"/>
      <c r="CX28" s="621"/>
      <c r="CY28" s="622"/>
      <c r="CZ28" s="625">
        <v>3.9</v>
      </c>
      <c r="DA28" s="649"/>
      <c r="DB28" s="649"/>
      <c r="DC28" s="655"/>
      <c r="DD28" s="629">
        <v>1268437</v>
      </c>
      <c r="DE28" s="621"/>
      <c r="DF28" s="621"/>
      <c r="DG28" s="621"/>
      <c r="DH28" s="621"/>
      <c r="DI28" s="621"/>
      <c r="DJ28" s="621"/>
      <c r="DK28" s="622"/>
      <c r="DL28" s="629">
        <v>1268437</v>
      </c>
      <c r="DM28" s="621"/>
      <c r="DN28" s="621"/>
      <c r="DO28" s="621"/>
      <c r="DP28" s="621"/>
      <c r="DQ28" s="621"/>
      <c r="DR28" s="621"/>
      <c r="DS28" s="621"/>
      <c r="DT28" s="621"/>
      <c r="DU28" s="621"/>
      <c r="DV28" s="622"/>
      <c r="DW28" s="625">
        <v>8</v>
      </c>
      <c r="DX28" s="649"/>
      <c r="DY28" s="649"/>
      <c r="DZ28" s="649"/>
      <c r="EA28" s="649"/>
      <c r="EB28" s="649"/>
      <c r="EC28" s="650"/>
    </row>
    <row r="29" spans="2:133" ht="11.25" customHeight="1" x14ac:dyDescent="0.15">
      <c r="B29" s="617" t="s">
        <v>300</v>
      </c>
      <c r="C29" s="618"/>
      <c r="D29" s="618"/>
      <c r="E29" s="618"/>
      <c r="F29" s="618"/>
      <c r="G29" s="618"/>
      <c r="H29" s="618"/>
      <c r="I29" s="618"/>
      <c r="J29" s="618"/>
      <c r="K29" s="618"/>
      <c r="L29" s="618"/>
      <c r="M29" s="618"/>
      <c r="N29" s="618"/>
      <c r="O29" s="618"/>
      <c r="P29" s="618"/>
      <c r="Q29" s="619"/>
      <c r="R29" s="620">
        <v>114338</v>
      </c>
      <c r="S29" s="621"/>
      <c r="T29" s="621"/>
      <c r="U29" s="621"/>
      <c r="V29" s="621"/>
      <c r="W29" s="621"/>
      <c r="X29" s="621"/>
      <c r="Y29" s="622"/>
      <c r="Z29" s="623">
        <v>0.3</v>
      </c>
      <c r="AA29" s="623"/>
      <c r="AB29" s="623"/>
      <c r="AC29" s="623"/>
      <c r="AD29" s="624" t="s">
        <v>126</v>
      </c>
      <c r="AE29" s="624"/>
      <c r="AF29" s="624"/>
      <c r="AG29" s="624"/>
      <c r="AH29" s="624"/>
      <c r="AI29" s="624"/>
      <c r="AJ29" s="624"/>
      <c r="AK29" s="624"/>
      <c r="AL29" s="625" t="s">
        <v>126</v>
      </c>
      <c r="AM29" s="626"/>
      <c r="AN29" s="626"/>
      <c r="AO29" s="627"/>
      <c r="AP29" s="638"/>
      <c r="AQ29" s="639"/>
      <c r="AR29" s="639"/>
      <c r="AS29" s="639"/>
      <c r="AT29" s="639"/>
      <c r="AU29" s="639"/>
      <c r="AV29" s="639"/>
      <c r="AW29" s="639"/>
      <c r="AX29" s="639"/>
      <c r="AY29" s="639"/>
      <c r="AZ29" s="639"/>
      <c r="BA29" s="639"/>
      <c r="BB29" s="639"/>
      <c r="BC29" s="639"/>
      <c r="BD29" s="639"/>
      <c r="BE29" s="639"/>
      <c r="BF29" s="640"/>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301</v>
      </c>
      <c r="CE29" s="659"/>
      <c r="CF29" s="617" t="s">
        <v>69</v>
      </c>
      <c r="CG29" s="618"/>
      <c r="CH29" s="618"/>
      <c r="CI29" s="618"/>
      <c r="CJ29" s="618"/>
      <c r="CK29" s="618"/>
      <c r="CL29" s="618"/>
      <c r="CM29" s="618"/>
      <c r="CN29" s="618"/>
      <c r="CO29" s="618"/>
      <c r="CP29" s="618"/>
      <c r="CQ29" s="619"/>
      <c r="CR29" s="620">
        <v>1268437</v>
      </c>
      <c r="CS29" s="647"/>
      <c r="CT29" s="647"/>
      <c r="CU29" s="647"/>
      <c r="CV29" s="647"/>
      <c r="CW29" s="647"/>
      <c r="CX29" s="647"/>
      <c r="CY29" s="648"/>
      <c r="CZ29" s="625">
        <v>3.9</v>
      </c>
      <c r="DA29" s="649"/>
      <c r="DB29" s="649"/>
      <c r="DC29" s="655"/>
      <c r="DD29" s="629">
        <v>1268437</v>
      </c>
      <c r="DE29" s="647"/>
      <c r="DF29" s="647"/>
      <c r="DG29" s="647"/>
      <c r="DH29" s="647"/>
      <c r="DI29" s="647"/>
      <c r="DJ29" s="647"/>
      <c r="DK29" s="648"/>
      <c r="DL29" s="629">
        <v>1268437</v>
      </c>
      <c r="DM29" s="647"/>
      <c r="DN29" s="647"/>
      <c r="DO29" s="647"/>
      <c r="DP29" s="647"/>
      <c r="DQ29" s="647"/>
      <c r="DR29" s="647"/>
      <c r="DS29" s="647"/>
      <c r="DT29" s="647"/>
      <c r="DU29" s="647"/>
      <c r="DV29" s="648"/>
      <c r="DW29" s="625">
        <v>8</v>
      </c>
      <c r="DX29" s="649"/>
      <c r="DY29" s="649"/>
      <c r="DZ29" s="649"/>
      <c r="EA29" s="649"/>
      <c r="EB29" s="649"/>
      <c r="EC29" s="650"/>
    </row>
    <row r="30" spans="2:133" ht="11.25" customHeight="1" x14ac:dyDescent="0.15">
      <c r="B30" s="617" t="s">
        <v>302</v>
      </c>
      <c r="C30" s="618"/>
      <c r="D30" s="618"/>
      <c r="E30" s="618"/>
      <c r="F30" s="618"/>
      <c r="G30" s="618"/>
      <c r="H30" s="618"/>
      <c r="I30" s="618"/>
      <c r="J30" s="618"/>
      <c r="K30" s="618"/>
      <c r="L30" s="618"/>
      <c r="M30" s="618"/>
      <c r="N30" s="618"/>
      <c r="O30" s="618"/>
      <c r="P30" s="618"/>
      <c r="Q30" s="619"/>
      <c r="R30" s="620">
        <v>115776</v>
      </c>
      <c r="S30" s="621"/>
      <c r="T30" s="621"/>
      <c r="U30" s="621"/>
      <c r="V30" s="621"/>
      <c r="W30" s="621"/>
      <c r="X30" s="621"/>
      <c r="Y30" s="622"/>
      <c r="Z30" s="623">
        <v>0.3</v>
      </c>
      <c r="AA30" s="623"/>
      <c r="AB30" s="623"/>
      <c r="AC30" s="623"/>
      <c r="AD30" s="624">
        <v>49688</v>
      </c>
      <c r="AE30" s="624"/>
      <c r="AF30" s="624"/>
      <c r="AG30" s="624"/>
      <c r="AH30" s="624"/>
      <c r="AI30" s="624"/>
      <c r="AJ30" s="624"/>
      <c r="AK30" s="624"/>
      <c r="AL30" s="625">
        <v>0.3</v>
      </c>
      <c r="AM30" s="626"/>
      <c r="AN30" s="626"/>
      <c r="AO30" s="627"/>
      <c r="AP30" s="602" t="s">
        <v>220</v>
      </c>
      <c r="AQ30" s="603"/>
      <c r="AR30" s="603"/>
      <c r="AS30" s="603"/>
      <c r="AT30" s="603"/>
      <c r="AU30" s="603"/>
      <c r="AV30" s="603"/>
      <c r="AW30" s="603"/>
      <c r="AX30" s="603"/>
      <c r="AY30" s="603"/>
      <c r="AZ30" s="603"/>
      <c r="BA30" s="603"/>
      <c r="BB30" s="603"/>
      <c r="BC30" s="603"/>
      <c r="BD30" s="603"/>
      <c r="BE30" s="603"/>
      <c r="BF30" s="604"/>
      <c r="BG30" s="602" t="s">
        <v>303</v>
      </c>
      <c r="BH30" s="656"/>
      <c r="BI30" s="656"/>
      <c r="BJ30" s="656"/>
      <c r="BK30" s="656"/>
      <c r="BL30" s="656"/>
      <c r="BM30" s="656"/>
      <c r="BN30" s="656"/>
      <c r="BO30" s="656"/>
      <c r="BP30" s="656"/>
      <c r="BQ30" s="657"/>
      <c r="BR30" s="602" t="s">
        <v>304</v>
      </c>
      <c r="BS30" s="656"/>
      <c r="BT30" s="656"/>
      <c r="BU30" s="656"/>
      <c r="BV30" s="656"/>
      <c r="BW30" s="656"/>
      <c r="BX30" s="656"/>
      <c r="BY30" s="656"/>
      <c r="BZ30" s="656"/>
      <c r="CA30" s="656"/>
      <c r="CB30" s="657"/>
      <c r="CD30" s="660"/>
      <c r="CE30" s="661"/>
      <c r="CF30" s="617" t="s">
        <v>305</v>
      </c>
      <c r="CG30" s="618"/>
      <c r="CH30" s="618"/>
      <c r="CI30" s="618"/>
      <c r="CJ30" s="618"/>
      <c r="CK30" s="618"/>
      <c r="CL30" s="618"/>
      <c r="CM30" s="618"/>
      <c r="CN30" s="618"/>
      <c r="CO30" s="618"/>
      <c r="CP30" s="618"/>
      <c r="CQ30" s="619"/>
      <c r="CR30" s="620">
        <v>1223456</v>
      </c>
      <c r="CS30" s="621"/>
      <c r="CT30" s="621"/>
      <c r="CU30" s="621"/>
      <c r="CV30" s="621"/>
      <c r="CW30" s="621"/>
      <c r="CX30" s="621"/>
      <c r="CY30" s="622"/>
      <c r="CZ30" s="625">
        <v>3.8</v>
      </c>
      <c r="DA30" s="649"/>
      <c r="DB30" s="649"/>
      <c r="DC30" s="655"/>
      <c r="DD30" s="629">
        <v>1223456</v>
      </c>
      <c r="DE30" s="621"/>
      <c r="DF30" s="621"/>
      <c r="DG30" s="621"/>
      <c r="DH30" s="621"/>
      <c r="DI30" s="621"/>
      <c r="DJ30" s="621"/>
      <c r="DK30" s="622"/>
      <c r="DL30" s="629">
        <v>1223456</v>
      </c>
      <c r="DM30" s="621"/>
      <c r="DN30" s="621"/>
      <c r="DO30" s="621"/>
      <c r="DP30" s="621"/>
      <c r="DQ30" s="621"/>
      <c r="DR30" s="621"/>
      <c r="DS30" s="621"/>
      <c r="DT30" s="621"/>
      <c r="DU30" s="621"/>
      <c r="DV30" s="622"/>
      <c r="DW30" s="625">
        <v>7.7</v>
      </c>
      <c r="DX30" s="649"/>
      <c r="DY30" s="649"/>
      <c r="DZ30" s="649"/>
      <c r="EA30" s="649"/>
      <c r="EB30" s="649"/>
      <c r="EC30" s="650"/>
    </row>
    <row r="31" spans="2:133" ht="11.25" customHeight="1" x14ac:dyDescent="0.15">
      <c r="B31" s="617" t="s">
        <v>306</v>
      </c>
      <c r="C31" s="618"/>
      <c r="D31" s="618"/>
      <c r="E31" s="618"/>
      <c r="F31" s="618"/>
      <c r="G31" s="618"/>
      <c r="H31" s="618"/>
      <c r="I31" s="618"/>
      <c r="J31" s="618"/>
      <c r="K31" s="618"/>
      <c r="L31" s="618"/>
      <c r="M31" s="618"/>
      <c r="N31" s="618"/>
      <c r="O31" s="618"/>
      <c r="P31" s="618"/>
      <c r="Q31" s="619"/>
      <c r="R31" s="620">
        <v>156507</v>
      </c>
      <c r="S31" s="621"/>
      <c r="T31" s="621"/>
      <c r="U31" s="621"/>
      <c r="V31" s="621"/>
      <c r="W31" s="621"/>
      <c r="X31" s="621"/>
      <c r="Y31" s="622"/>
      <c r="Z31" s="623">
        <v>0.5</v>
      </c>
      <c r="AA31" s="623"/>
      <c r="AB31" s="623"/>
      <c r="AC31" s="623"/>
      <c r="AD31" s="624" t="s">
        <v>126</v>
      </c>
      <c r="AE31" s="624"/>
      <c r="AF31" s="624"/>
      <c r="AG31" s="624"/>
      <c r="AH31" s="624"/>
      <c r="AI31" s="624"/>
      <c r="AJ31" s="624"/>
      <c r="AK31" s="624"/>
      <c r="AL31" s="625" t="s">
        <v>126</v>
      </c>
      <c r="AM31" s="626"/>
      <c r="AN31" s="626"/>
      <c r="AO31" s="627"/>
      <c r="AP31" s="668" t="s">
        <v>307</v>
      </c>
      <c r="AQ31" s="669"/>
      <c r="AR31" s="669"/>
      <c r="AS31" s="669"/>
      <c r="AT31" s="674" t="s">
        <v>308</v>
      </c>
      <c r="AU31" s="355"/>
      <c r="AV31" s="355"/>
      <c r="AW31" s="355"/>
      <c r="AX31" s="606" t="s">
        <v>185</v>
      </c>
      <c r="AY31" s="607"/>
      <c r="AZ31" s="607"/>
      <c r="BA31" s="607"/>
      <c r="BB31" s="607"/>
      <c r="BC31" s="607"/>
      <c r="BD31" s="607"/>
      <c r="BE31" s="607"/>
      <c r="BF31" s="608"/>
      <c r="BG31" s="667">
        <v>99.5</v>
      </c>
      <c r="BH31" s="664"/>
      <c r="BI31" s="664"/>
      <c r="BJ31" s="664"/>
      <c r="BK31" s="664"/>
      <c r="BL31" s="664"/>
      <c r="BM31" s="615">
        <v>98.5</v>
      </c>
      <c r="BN31" s="664"/>
      <c r="BO31" s="664"/>
      <c r="BP31" s="664"/>
      <c r="BQ31" s="665"/>
      <c r="BR31" s="667">
        <v>99.4</v>
      </c>
      <c r="BS31" s="664"/>
      <c r="BT31" s="664"/>
      <c r="BU31" s="664"/>
      <c r="BV31" s="664"/>
      <c r="BW31" s="664"/>
      <c r="BX31" s="615">
        <v>98.3</v>
      </c>
      <c r="BY31" s="664"/>
      <c r="BZ31" s="664"/>
      <c r="CA31" s="664"/>
      <c r="CB31" s="665"/>
      <c r="CD31" s="660"/>
      <c r="CE31" s="661"/>
      <c r="CF31" s="617" t="s">
        <v>309</v>
      </c>
      <c r="CG31" s="618"/>
      <c r="CH31" s="618"/>
      <c r="CI31" s="618"/>
      <c r="CJ31" s="618"/>
      <c r="CK31" s="618"/>
      <c r="CL31" s="618"/>
      <c r="CM31" s="618"/>
      <c r="CN31" s="618"/>
      <c r="CO31" s="618"/>
      <c r="CP31" s="618"/>
      <c r="CQ31" s="619"/>
      <c r="CR31" s="620">
        <v>44981</v>
      </c>
      <c r="CS31" s="647"/>
      <c r="CT31" s="647"/>
      <c r="CU31" s="647"/>
      <c r="CV31" s="647"/>
      <c r="CW31" s="647"/>
      <c r="CX31" s="647"/>
      <c r="CY31" s="648"/>
      <c r="CZ31" s="625">
        <v>0.1</v>
      </c>
      <c r="DA31" s="649"/>
      <c r="DB31" s="649"/>
      <c r="DC31" s="655"/>
      <c r="DD31" s="629">
        <v>44981</v>
      </c>
      <c r="DE31" s="647"/>
      <c r="DF31" s="647"/>
      <c r="DG31" s="647"/>
      <c r="DH31" s="647"/>
      <c r="DI31" s="647"/>
      <c r="DJ31" s="647"/>
      <c r="DK31" s="648"/>
      <c r="DL31" s="629">
        <v>44981</v>
      </c>
      <c r="DM31" s="647"/>
      <c r="DN31" s="647"/>
      <c r="DO31" s="647"/>
      <c r="DP31" s="647"/>
      <c r="DQ31" s="647"/>
      <c r="DR31" s="647"/>
      <c r="DS31" s="647"/>
      <c r="DT31" s="647"/>
      <c r="DU31" s="647"/>
      <c r="DV31" s="648"/>
      <c r="DW31" s="625">
        <v>0.3</v>
      </c>
      <c r="DX31" s="649"/>
      <c r="DY31" s="649"/>
      <c r="DZ31" s="649"/>
      <c r="EA31" s="649"/>
      <c r="EB31" s="649"/>
      <c r="EC31" s="650"/>
    </row>
    <row r="32" spans="2:133" ht="11.25" customHeight="1" x14ac:dyDescent="0.15">
      <c r="B32" s="617" t="s">
        <v>310</v>
      </c>
      <c r="C32" s="618"/>
      <c r="D32" s="618"/>
      <c r="E32" s="618"/>
      <c r="F32" s="618"/>
      <c r="G32" s="618"/>
      <c r="H32" s="618"/>
      <c r="I32" s="618"/>
      <c r="J32" s="618"/>
      <c r="K32" s="618"/>
      <c r="L32" s="618"/>
      <c r="M32" s="618"/>
      <c r="N32" s="618"/>
      <c r="O32" s="618"/>
      <c r="P32" s="618"/>
      <c r="Q32" s="619"/>
      <c r="R32" s="620">
        <v>9736745</v>
      </c>
      <c r="S32" s="621"/>
      <c r="T32" s="621"/>
      <c r="U32" s="621"/>
      <c r="V32" s="621"/>
      <c r="W32" s="621"/>
      <c r="X32" s="621"/>
      <c r="Y32" s="622"/>
      <c r="Z32" s="623">
        <v>29</v>
      </c>
      <c r="AA32" s="623"/>
      <c r="AB32" s="623"/>
      <c r="AC32" s="623"/>
      <c r="AD32" s="624" t="s">
        <v>126</v>
      </c>
      <c r="AE32" s="624"/>
      <c r="AF32" s="624"/>
      <c r="AG32" s="624"/>
      <c r="AH32" s="624"/>
      <c r="AI32" s="624"/>
      <c r="AJ32" s="624"/>
      <c r="AK32" s="624"/>
      <c r="AL32" s="625" t="s">
        <v>126</v>
      </c>
      <c r="AM32" s="626"/>
      <c r="AN32" s="626"/>
      <c r="AO32" s="627"/>
      <c r="AP32" s="670"/>
      <c r="AQ32" s="671"/>
      <c r="AR32" s="671"/>
      <c r="AS32" s="671"/>
      <c r="AT32" s="675"/>
      <c r="AU32" s="209" t="s">
        <v>311</v>
      </c>
      <c r="AX32" s="617" t="s">
        <v>312</v>
      </c>
      <c r="AY32" s="618"/>
      <c r="AZ32" s="618"/>
      <c r="BA32" s="618"/>
      <c r="BB32" s="618"/>
      <c r="BC32" s="618"/>
      <c r="BD32" s="618"/>
      <c r="BE32" s="618"/>
      <c r="BF32" s="619"/>
      <c r="BG32" s="677">
        <v>99.3</v>
      </c>
      <c r="BH32" s="647"/>
      <c r="BI32" s="647"/>
      <c r="BJ32" s="647"/>
      <c r="BK32" s="647"/>
      <c r="BL32" s="647"/>
      <c r="BM32" s="626">
        <v>97.6</v>
      </c>
      <c r="BN32" s="647"/>
      <c r="BO32" s="647"/>
      <c r="BP32" s="647"/>
      <c r="BQ32" s="666"/>
      <c r="BR32" s="677">
        <v>99</v>
      </c>
      <c r="BS32" s="647"/>
      <c r="BT32" s="647"/>
      <c r="BU32" s="647"/>
      <c r="BV32" s="647"/>
      <c r="BW32" s="647"/>
      <c r="BX32" s="626">
        <v>97.1</v>
      </c>
      <c r="BY32" s="647"/>
      <c r="BZ32" s="647"/>
      <c r="CA32" s="647"/>
      <c r="CB32" s="666"/>
      <c r="CD32" s="662"/>
      <c r="CE32" s="663"/>
      <c r="CF32" s="617" t="s">
        <v>313</v>
      </c>
      <c r="CG32" s="618"/>
      <c r="CH32" s="618"/>
      <c r="CI32" s="618"/>
      <c r="CJ32" s="618"/>
      <c r="CK32" s="618"/>
      <c r="CL32" s="618"/>
      <c r="CM32" s="618"/>
      <c r="CN32" s="618"/>
      <c r="CO32" s="618"/>
      <c r="CP32" s="618"/>
      <c r="CQ32" s="619"/>
      <c r="CR32" s="620" t="s">
        <v>126</v>
      </c>
      <c r="CS32" s="621"/>
      <c r="CT32" s="621"/>
      <c r="CU32" s="621"/>
      <c r="CV32" s="621"/>
      <c r="CW32" s="621"/>
      <c r="CX32" s="621"/>
      <c r="CY32" s="622"/>
      <c r="CZ32" s="625" t="s">
        <v>126</v>
      </c>
      <c r="DA32" s="649"/>
      <c r="DB32" s="649"/>
      <c r="DC32" s="655"/>
      <c r="DD32" s="629" t="s">
        <v>126</v>
      </c>
      <c r="DE32" s="621"/>
      <c r="DF32" s="621"/>
      <c r="DG32" s="621"/>
      <c r="DH32" s="621"/>
      <c r="DI32" s="621"/>
      <c r="DJ32" s="621"/>
      <c r="DK32" s="622"/>
      <c r="DL32" s="629" t="s">
        <v>126</v>
      </c>
      <c r="DM32" s="621"/>
      <c r="DN32" s="621"/>
      <c r="DO32" s="621"/>
      <c r="DP32" s="621"/>
      <c r="DQ32" s="621"/>
      <c r="DR32" s="621"/>
      <c r="DS32" s="621"/>
      <c r="DT32" s="621"/>
      <c r="DU32" s="621"/>
      <c r="DV32" s="622"/>
      <c r="DW32" s="625" t="s">
        <v>126</v>
      </c>
      <c r="DX32" s="649"/>
      <c r="DY32" s="649"/>
      <c r="DZ32" s="649"/>
      <c r="EA32" s="649"/>
      <c r="EB32" s="649"/>
      <c r="EC32" s="650"/>
    </row>
    <row r="33" spans="2:133" ht="11.25" customHeight="1" x14ac:dyDescent="0.15">
      <c r="B33" s="651" t="s">
        <v>314</v>
      </c>
      <c r="C33" s="652"/>
      <c r="D33" s="652"/>
      <c r="E33" s="652"/>
      <c r="F33" s="652"/>
      <c r="G33" s="652"/>
      <c r="H33" s="652"/>
      <c r="I33" s="652"/>
      <c r="J33" s="652"/>
      <c r="K33" s="652"/>
      <c r="L33" s="652"/>
      <c r="M33" s="652"/>
      <c r="N33" s="652"/>
      <c r="O33" s="652"/>
      <c r="P33" s="652"/>
      <c r="Q33" s="653"/>
      <c r="R33" s="620">
        <v>461240</v>
      </c>
      <c r="S33" s="621"/>
      <c r="T33" s="621"/>
      <c r="U33" s="621"/>
      <c r="V33" s="621"/>
      <c r="W33" s="621"/>
      <c r="X33" s="621"/>
      <c r="Y33" s="622"/>
      <c r="Z33" s="623">
        <v>1.4</v>
      </c>
      <c r="AA33" s="623"/>
      <c r="AB33" s="623"/>
      <c r="AC33" s="623"/>
      <c r="AD33" s="624">
        <v>461240</v>
      </c>
      <c r="AE33" s="624"/>
      <c r="AF33" s="624"/>
      <c r="AG33" s="624"/>
      <c r="AH33" s="624"/>
      <c r="AI33" s="624"/>
      <c r="AJ33" s="624"/>
      <c r="AK33" s="624"/>
      <c r="AL33" s="625">
        <v>3.1</v>
      </c>
      <c r="AM33" s="626"/>
      <c r="AN33" s="626"/>
      <c r="AO33" s="627"/>
      <c r="AP33" s="672"/>
      <c r="AQ33" s="673"/>
      <c r="AR33" s="673"/>
      <c r="AS33" s="673"/>
      <c r="AT33" s="676"/>
      <c r="AU33" s="356"/>
      <c r="AV33" s="356"/>
      <c r="AW33" s="356"/>
      <c r="AX33" s="638" t="s">
        <v>315</v>
      </c>
      <c r="AY33" s="639"/>
      <c r="AZ33" s="639"/>
      <c r="BA33" s="639"/>
      <c r="BB33" s="639"/>
      <c r="BC33" s="639"/>
      <c r="BD33" s="639"/>
      <c r="BE33" s="639"/>
      <c r="BF33" s="640"/>
      <c r="BG33" s="678">
        <v>99.6</v>
      </c>
      <c r="BH33" s="679"/>
      <c r="BI33" s="679"/>
      <c r="BJ33" s="679"/>
      <c r="BK33" s="679"/>
      <c r="BL33" s="679"/>
      <c r="BM33" s="680">
        <v>99.1</v>
      </c>
      <c r="BN33" s="679"/>
      <c r="BO33" s="679"/>
      <c r="BP33" s="679"/>
      <c r="BQ33" s="681"/>
      <c r="BR33" s="678">
        <v>99.6</v>
      </c>
      <c r="BS33" s="679"/>
      <c r="BT33" s="679"/>
      <c r="BU33" s="679"/>
      <c r="BV33" s="679"/>
      <c r="BW33" s="679"/>
      <c r="BX33" s="680">
        <v>99.1</v>
      </c>
      <c r="BY33" s="679"/>
      <c r="BZ33" s="679"/>
      <c r="CA33" s="679"/>
      <c r="CB33" s="681"/>
      <c r="CD33" s="617" t="s">
        <v>316</v>
      </c>
      <c r="CE33" s="618"/>
      <c r="CF33" s="618"/>
      <c r="CG33" s="618"/>
      <c r="CH33" s="618"/>
      <c r="CI33" s="618"/>
      <c r="CJ33" s="618"/>
      <c r="CK33" s="618"/>
      <c r="CL33" s="618"/>
      <c r="CM33" s="618"/>
      <c r="CN33" s="618"/>
      <c r="CO33" s="618"/>
      <c r="CP33" s="618"/>
      <c r="CQ33" s="619"/>
      <c r="CR33" s="620">
        <v>12296131</v>
      </c>
      <c r="CS33" s="647"/>
      <c r="CT33" s="647"/>
      <c r="CU33" s="647"/>
      <c r="CV33" s="647"/>
      <c r="CW33" s="647"/>
      <c r="CX33" s="647"/>
      <c r="CY33" s="648"/>
      <c r="CZ33" s="625">
        <v>38.200000000000003</v>
      </c>
      <c r="DA33" s="649"/>
      <c r="DB33" s="649"/>
      <c r="DC33" s="655"/>
      <c r="DD33" s="629">
        <v>9366498</v>
      </c>
      <c r="DE33" s="647"/>
      <c r="DF33" s="647"/>
      <c r="DG33" s="647"/>
      <c r="DH33" s="647"/>
      <c r="DI33" s="647"/>
      <c r="DJ33" s="647"/>
      <c r="DK33" s="648"/>
      <c r="DL33" s="629">
        <v>6165855</v>
      </c>
      <c r="DM33" s="647"/>
      <c r="DN33" s="647"/>
      <c r="DO33" s="647"/>
      <c r="DP33" s="647"/>
      <c r="DQ33" s="647"/>
      <c r="DR33" s="647"/>
      <c r="DS33" s="647"/>
      <c r="DT33" s="647"/>
      <c r="DU33" s="647"/>
      <c r="DV33" s="648"/>
      <c r="DW33" s="625">
        <v>39</v>
      </c>
      <c r="DX33" s="649"/>
      <c r="DY33" s="649"/>
      <c r="DZ33" s="649"/>
      <c r="EA33" s="649"/>
      <c r="EB33" s="649"/>
      <c r="EC33" s="650"/>
    </row>
    <row r="34" spans="2:133" ht="11.25" customHeight="1" x14ac:dyDescent="0.15">
      <c r="B34" s="617" t="s">
        <v>317</v>
      </c>
      <c r="C34" s="618"/>
      <c r="D34" s="618"/>
      <c r="E34" s="618"/>
      <c r="F34" s="618"/>
      <c r="G34" s="618"/>
      <c r="H34" s="618"/>
      <c r="I34" s="618"/>
      <c r="J34" s="618"/>
      <c r="K34" s="618"/>
      <c r="L34" s="618"/>
      <c r="M34" s="618"/>
      <c r="N34" s="618"/>
      <c r="O34" s="618"/>
      <c r="P34" s="618"/>
      <c r="Q34" s="619"/>
      <c r="R34" s="620">
        <v>4870685</v>
      </c>
      <c r="S34" s="621"/>
      <c r="T34" s="621"/>
      <c r="U34" s="621"/>
      <c r="V34" s="621"/>
      <c r="W34" s="621"/>
      <c r="X34" s="621"/>
      <c r="Y34" s="622"/>
      <c r="Z34" s="623">
        <v>14.5</v>
      </c>
      <c r="AA34" s="623"/>
      <c r="AB34" s="623"/>
      <c r="AC34" s="623"/>
      <c r="AD34" s="624" t="s">
        <v>126</v>
      </c>
      <c r="AE34" s="624"/>
      <c r="AF34" s="624"/>
      <c r="AG34" s="624"/>
      <c r="AH34" s="624"/>
      <c r="AI34" s="624"/>
      <c r="AJ34" s="624"/>
      <c r="AK34" s="624"/>
      <c r="AL34" s="625" t="s">
        <v>126</v>
      </c>
      <c r="AM34" s="626"/>
      <c r="AN34" s="626"/>
      <c r="AO34" s="627"/>
      <c r="AP34" s="212"/>
      <c r="AQ34" s="213"/>
      <c r="AS34" s="355"/>
      <c r="AT34" s="355"/>
      <c r="AU34" s="355"/>
      <c r="AV34" s="355"/>
      <c r="AW34" s="355"/>
      <c r="AX34" s="355"/>
      <c r="AY34" s="355"/>
      <c r="AZ34" s="355"/>
      <c r="BA34" s="355"/>
      <c r="BB34" s="355"/>
      <c r="BC34" s="355"/>
      <c r="BD34" s="355"/>
      <c r="BE34" s="355"/>
      <c r="BF34" s="355"/>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D34" s="617" t="s">
        <v>318</v>
      </c>
      <c r="CE34" s="618"/>
      <c r="CF34" s="618"/>
      <c r="CG34" s="618"/>
      <c r="CH34" s="618"/>
      <c r="CI34" s="618"/>
      <c r="CJ34" s="618"/>
      <c r="CK34" s="618"/>
      <c r="CL34" s="618"/>
      <c r="CM34" s="618"/>
      <c r="CN34" s="618"/>
      <c r="CO34" s="618"/>
      <c r="CP34" s="618"/>
      <c r="CQ34" s="619"/>
      <c r="CR34" s="620">
        <v>4411724</v>
      </c>
      <c r="CS34" s="621"/>
      <c r="CT34" s="621"/>
      <c r="CU34" s="621"/>
      <c r="CV34" s="621"/>
      <c r="CW34" s="621"/>
      <c r="CX34" s="621"/>
      <c r="CY34" s="622"/>
      <c r="CZ34" s="625">
        <v>13.7</v>
      </c>
      <c r="DA34" s="649"/>
      <c r="DB34" s="649"/>
      <c r="DC34" s="655"/>
      <c r="DD34" s="629">
        <v>2961773</v>
      </c>
      <c r="DE34" s="621"/>
      <c r="DF34" s="621"/>
      <c r="DG34" s="621"/>
      <c r="DH34" s="621"/>
      <c r="DI34" s="621"/>
      <c r="DJ34" s="621"/>
      <c r="DK34" s="622"/>
      <c r="DL34" s="629">
        <v>2676698</v>
      </c>
      <c r="DM34" s="621"/>
      <c r="DN34" s="621"/>
      <c r="DO34" s="621"/>
      <c r="DP34" s="621"/>
      <c r="DQ34" s="621"/>
      <c r="DR34" s="621"/>
      <c r="DS34" s="621"/>
      <c r="DT34" s="621"/>
      <c r="DU34" s="621"/>
      <c r="DV34" s="622"/>
      <c r="DW34" s="625">
        <v>16.899999999999999</v>
      </c>
      <c r="DX34" s="649"/>
      <c r="DY34" s="649"/>
      <c r="DZ34" s="649"/>
      <c r="EA34" s="649"/>
      <c r="EB34" s="649"/>
      <c r="EC34" s="650"/>
    </row>
    <row r="35" spans="2:133" ht="11.25" customHeight="1" x14ac:dyDescent="0.15">
      <c r="B35" s="617" t="s">
        <v>319</v>
      </c>
      <c r="C35" s="618"/>
      <c r="D35" s="618"/>
      <c r="E35" s="618"/>
      <c r="F35" s="618"/>
      <c r="G35" s="618"/>
      <c r="H35" s="618"/>
      <c r="I35" s="618"/>
      <c r="J35" s="618"/>
      <c r="K35" s="618"/>
      <c r="L35" s="618"/>
      <c r="M35" s="618"/>
      <c r="N35" s="618"/>
      <c r="O35" s="618"/>
      <c r="P35" s="618"/>
      <c r="Q35" s="619"/>
      <c r="R35" s="620">
        <v>30857</v>
      </c>
      <c r="S35" s="621"/>
      <c r="T35" s="621"/>
      <c r="U35" s="621"/>
      <c r="V35" s="621"/>
      <c r="W35" s="621"/>
      <c r="X35" s="621"/>
      <c r="Y35" s="622"/>
      <c r="Z35" s="623">
        <v>0.1</v>
      </c>
      <c r="AA35" s="623"/>
      <c r="AB35" s="623"/>
      <c r="AC35" s="623"/>
      <c r="AD35" s="624">
        <v>18568</v>
      </c>
      <c r="AE35" s="624"/>
      <c r="AF35" s="624"/>
      <c r="AG35" s="624"/>
      <c r="AH35" s="624"/>
      <c r="AI35" s="624"/>
      <c r="AJ35" s="624"/>
      <c r="AK35" s="624"/>
      <c r="AL35" s="625">
        <v>0.1</v>
      </c>
      <c r="AM35" s="626"/>
      <c r="AN35" s="626"/>
      <c r="AO35" s="627"/>
      <c r="AP35" s="214"/>
      <c r="AQ35" s="602" t="s">
        <v>320</v>
      </c>
      <c r="AR35" s="603"/>
      <c r="AS35" s="603"/>
      <c r="AT35" s="603"/>
      <c r="AU35" s="603"/>
      <c r="AV35" s="603"/>
      <c r="AW35" s="603"/>
      <c r="AX35" s="603"/>
      <c r="AY35" s="603"/>
      <c r="AZ35" s="603"/>
      <c r="BA35" s="603"/>
      <c r="BB35" s="603"/>
      <c r="BC35" s="603"/>
      <c r="BD35" s="603"/>
      <c r="BE35" s="603"/>
      <c r="BF35" s="604"/>
      <c r="BG35" s="602" t="s">
        <v>321</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322</v>
      </c>
      <c r="CE35" s="618"/>
      <c r="CF35" s="618"/>
      <c r="CG35" s="618"/>
      <c r="CH35" s="618"/>
      <c r="CI35" s="618"/>
      <c r="CJ35" s="618"/>
      <c r="CK35" s="618"/>
      <c r="CL35" s="618"/>
      <c r="CM35" s="618"/>
      <c r="CN35" s="618"/>
      <c r="CO35" s="618"/>
      <c r="CP35" s="618"/>
      <c r="CQ35" s="619"/>
      <c r="CR35" s="620">
        <v>129538</v>
      </c>
      <c r="CS35" s="647"/>
      <c r="CT35" s="647"/>
      <c r="CU35" s="647"/>
      <c r="CV35" s="647"/>
      <c r="CW35" s="647"/>
      <c r="CX35" s="647"/>
      <c r="CY35" s="648"/>
      <c r="CZ35" s="625">
        <v>0.4</v>
      </c>
      <c r="DA35" s="649"/>
      <c r="DB35" s="649"/>
      <c r="DC35" s="655"/>
      <c r="DD35" s="629">
        <v>117376</v>
      </c>
      <c r="DE35" s="647"/>
      <c r="DF35" s="647"/>
      <c r="DG35" s="647"/>
      <c r="DH35" s="647"/>
      <c r="DI35" s="647"/>
      <c r="DJ35" s="647"/>
      <c r="DK35" s="648"/>
      <c r="DL35" s="629">
        <v>117376</v>
      </c>
      <c r="DM35" s="647"/>
      <c r="DN35" s="647"/>
      <c r="DO35" s="647"/>
      <c r="DP35" s="647"/>
      <c r="DQ35" s="647"/>
      <c r="DR35" s="647"/>
      <c r="DS35" s="647"/>
      <c r="DT35" s="647"/>
      <c r="DU35" s="647"/>
      <c r="DV35" s="648"/>
      <c r="DW35" s="625">
        <v>0.7</v>
      </c>
      <c r="DX35" s="649"/>
      <c r="DY35" s="649"/>
      <c r="DZ35" s="649"/>
      <c r="EA35" s="649"/>
      <c r="EB35" s="649"/>
      <c r="EC35" s="650"/>
    </row>
    <row r="36" spans="2:133" ht="11.25" customHeight="1" x14ac:dyDescent="0.15">
      <c r="B36" s="617" t="s">
        <v>323</v>
      </c>
      <c r="C36" s="618"/>
      <c r="D36" s="618"/>
      <c r="E36" s="618"/>
      <c r="F36" s="618"/>
      <c r="G36" s="618"/>
      <c r="H36" s="618"/>
      <c r="I36" s="618"/>
      <c r="J36" s="618"/>
      <c r="K36" s="618"/>
      <c r="L36" s="618"/>
      <c r="M36" s="618"/>
      <c r="N36" s="618"/>
      <c r="O36" s="618"/>
      <c r="P36" s="618"/>
      <c r="Q36" s="619"/>
      <c r="R36" s="620">
        <v>20903</v>
      </c>
      <c r="S36" s="621"/>
      <c r="T36" s="621"/>
      <c r="U36" s="621"/>
      <c r="V36" s="621"/>
      <c r="W36" s="621"/>
      <c r="X36" s="621"/>
      <c r="Y36" s="622"/>
      <c r="Z36" s="623">
        <v>0.1</v>
      </c>
      <c r="AA36" s="623"/>
      <c r="AB36" s="623"/>
      <c r="AC36" s="623"/>
      <c r="AD36" s="624" t="s">
        <v>126</v>
      </c>
      <c r="AE36" s="624"/>
      <c r="AF36" s="624"/>
      <c r="AG36" s="624"/>
      <c r="AH36" s="624"/>
      <c r="AI36" s="624"/>
      <c r="AJ36" s="624"/>
      <c r="AK36" s="624"/>
      <c r="AL36" s="625" t="s">
        <v>126</v>
      </c>
      <c r="AM36" s="626"/>
      <c r="AN36" s="626"/>
      <c r="AO36" s="627"/>
      <c r="AP36" s="214"/>
      <c r="AQ36" s="682" t="s">
        <v>324</v>
      </c>
      <c r="AR36" s="683"/>
      <c r="AS36" s="683"/>
      <c r="AT36" s="683"/>
      <c r="AU36" s="683"/>
      <c r="AV36" s="683"/>
      <c r="AW36" s="683"/>
      <c r="AX36" s="683"/>
      <c r="AY36" s="684"/>
      <c r="AZ36" s="609">
        <v>3133111</v>
      </c>
      <c r="BA36" s="610"/>
      <c r="BB36" s="610"/>
      <c r="BC36" s="610"/>
      <c r="BD36" s="610"/>
      <c r="BE36" s="610"/>
      <c r="BF36" s="685"/>
      <c r="BG36" s="606" t="s">
        <v>325</v>
      </c>
      <c r="BH36" s="607"/>
      <c r="BI36" s="607"/>
      <c r="BJ36" s="607"/>
      <c r="BK36" s="607"/>
      <c r="BL36" s="607"/>
      <c r="BM36" s="607"/>
      <c r="BN36" s="607"/>
      <c r="BO36" s="607"/>
      <c r="BP36" s="607"/>
      <c r="BQ36" s="607"/>
      <c r="BR36" s="607"/>
      <c r="BS36" s="607"/>
      <c r="BT36" s="607"/>
      <c r="BU36" s="608"/>
      <c r="BV36" s="609">
        <v>242558</v>
      </c>
      <c r="BW36" s="610"/>
      <c r="BX36" s="610"/>
      <c r="BY36" s="610"/>
      <c r="BZ36" s="610"/>
      <c r="CA36" s="610"/>
      <c r="CB36" s="685"/>
      <c r="CD36" s="617" t="s">
        <v>326</v>
      </c>
      <c r="CE36" s="618"/>
      <c r="CF36" s="618"/>
      <c r="CG36" s="618"/>
      <c r="CH36" s="618"/>
      <c r="CI36" s="618"/>
      <c r="CJ36" s="618"/>
      <c r="CK36" s="618"/>
      <c r="CL36" s="618"/>
      <c r="CM36" s="618"/>
      <c r="CN36" s="618"/>
      <c r="CO36" s="618"/>
      <c r="CP36" s="618"/>
      <c r="CQ36" s="619"/>
      <c r="CR36" s="620">
        <v>3346036</v>
      </c>
      <c r="CS36" s="621"/>
      <c r="CT36" s="621"/>
      <c r="CU36" s="621"/>
      <c r="CV36" s="621"/>
      <c r="CW36" s="621"/>
      <c r="CX36" s="621"/>
      <c r="CY36" s="622"/>
      <c r="CZ36" s="625">
        <v>10.4</v>
      </c>
      <c r="DA36" s="649"/>
      <c r="DB36" s="649"/>
      <c r="DC36" s="655"/>
      <c r="DD36" s="629">
        <v>2350672</v>
      </c>
      <c r="DE36" s="621"/>
      <c r="DF36" s="621"/>
      <c r="DG36" s="621"/>
      <c r="DH36" s="621"/>
      <c r="DI36" s="621"/>
      <c r="DJ36" s="621"/>
      <c r="DK36" s="622"/>
      <c r="DL36" s="629">
        <v>1600566</v>
      </c>
      <c r="DM36" s="621"/>
      <c r="DN36" s="621"/>
      <c r="DO36" s="621"/>
      <c r="DP36" s="621"/>
      <c r="DQ36" s="621"/>
      <c r="DR36" s="621"/>
      <c r="DS36" s="621"/>
      <c r="DT36" s="621"/>
      <c r="DU36" s="621"/>
      <c r="DV36" s="622"/>
      <c r="DW36" s="625">
        <v>10.1</v>
      </c>
      <c r="DX36" s="649"/>
      <c r="DY36" s="649"/>
      <c r="DZ36" s="649"/>
      <c r="EA36" s="649"/>
      <c r="EB36" s="649"/>
      <c r="EC36" s="650"/>
    </row>
    <row r="37" spans="2:133" ht="11.25" customHeight="1" x14ac:dyDescent="0.15">
      <c r="B37" s="617" t="s">
        <v>327</v>
      </c>
      <c r="C37" s="618"/>
      <c r="D37" s="618"/>
      <c r="E37" s="618"/>
      <c r="F37" s="618"/>
      <c r="G37" s="618"/>
      <c r="H37" s="618"/>
      <c r="I37" s="618"/>
      <c r="J37" s="618"/>
      <c r="K37" s="618"/>
      <c r="L37" s="618"/>
      <c r="M37" s="618"/>
      <c r="N37" s="618"/>
      <c r="O37" s="618"/>
      <c r="P37" s="618"/>
      <c r="Q37" s="619"/>
      <c r="R37" s="620">
        <v>341878</v>
      </c>
      <c r="S37" s="621"/>
      <c r="T37" s="621"/>
      <c r="U37" s="621"/>
      <c r="V37" s="621"/>
      <c r="W37" s="621"/>
      <c r="X37" s="621"/>
      <c r="Y37" s="622"/>
      <c r="Z37" s="623">
        <v>1</v>
      </c>
      <c r="AA37" s="623"/>
      <c r="AB37" s="623"/>
      <c r="AC37" s="623"/>
      <c r="AD37" s="624" t="s">
        <v>126</v>
      </c>
      <c r="AE37" s="624"/>
      <c r="AF37" s="624"/>
      <c r="AG37" s="624"/>
      <c r="AH37" s="624"/>
      <c r="AI37" s="624"/>
      <c r="AJ37" s="624"/>
      <c r="AK37" s="624"/>
      <c r="AL37" s="625" t="s">
        <v>126</v>
      </c>
      <c r="AM37" s="626"/>
      <c r="AN37" s="626"/>
      <c r="AO37" s="627"/>
      <c r="AQ37" s="686" t="s">
        <v>328</v>
      </c>
      <c r="AR37" s="687"/>
      <c r="AS37" s="687"/>
      <c r="AT37" s="687"/>
      <c r="AU37" s="687"/>
      <c r="AV37" s="687"/>
      <c r="AW37" s="687"/>
      <c r="AX37" s="687"/>
      <c r="AY37" s="688"/>
      <c r="AZ37" s="620">
        <v>470380</v>
      </c>
      <c r="BA37" s="621"/>
      <c r="BB37" s="621"/>
      <c r="BC37" s="621"/>
      <c r="BD37" s="647"/>
      <c r="BE37" s="647"/>
      <c r="BF37" s="666"/>
      <c r="BG37" s="617" t="s">
        <v>329</v>
      </c>
      <c r="BH37" s="618"/>
      <c r="BI37" s="618"/>
      <c r="BJ37" s="618"/>
      <c r="BK37" s="618"/>
      <c r="BL37" s="618"/>
      <c r="BM37" s="618"/>
      <c r="BN37" s="618"/>
      <c r="BO37" s="618"/>
      <c r="BP37" s="618"/>
      <c r="BQ37" s="618"/>
      <c r="BR37" s="618"/>
      <c r="BS37" s="618"/>
      <c r="BT37" s="618"/>
      <c r="BU37" s="619"/>
      <c r="BV37" s="620">
        <v>-112168</v>
      </c>
      <c r="BW37" s="621"/>
      <c r="BX37" s="621"/>
      <c r="BY37" s="621"/>
      <c r="BZ37" s="621"/>
      <c r="CA37" s="621"/>
      <c r="CB37" s="630"/>
      <c r="CD37" s="617" t="s">
        <v>330</v>
      </c>
      <c r="CE37" s="618"/>
      <c r="CF37" s="618"/>
      <c r="CG37" s="618"/>
      <c r="CH37" s="618"/>
      <c r="CI37" s="618"/>
      <c r="CJ37" s="618"/>
      <c r="CK37" s="618"/>
      <c r="CL37" s="618"/>
      <c r="CM37" s="618"/>
      <c r="CN37" s="618"/>
      <c r="CO37" s="618"/>
      <c r="CP37" s="618"/>
      <c r="CQ37" s="619"/>
      <c r="CR37" s="620">
        <v>882315</v>
      </c>
      <c r="CS37" s="647"/>
      <c r="CT37" s="647"/>
      <c r="CU37" s="647"/>
      <c r="CV37" s="647"/>
      <c r="CW37" s="647"/>
      <c r="CX37" s="647"/>
      <c r="CY37" s="648"/>
      <c r="CZ37" s="625">
        <v>2.7</v>
      </c>
      <c r="DA37" s="649"/>
      <c r="DB37" s="649"/>
      <c r="DC37" s="655"/>
      <c r="DD37" s="629">
        <v>878848</v>
      </c>
      <c r="DE37" s="647"/>
      <c r="DF37" s="647"/>
      <c r="DG37" s="647"/>
      <c r="DH37" s="647"/>
      <c r="DI37" s="647"/>
      <c r="DJ37" s="647"/>
      <c r="DK37" s="648"/>
      <c r="DL37" s="629">
        <v>635528</v>
      </c>
      <c r="DM37" s="647"/>
      <c r="DN37" s="647"/>
      <c r="DO37" s="647"/>
      <c r="DP37" s="647"/>
      <c r="DQ37" s="647"/>
      <c r="DR37" s="647"/>
      <c r="DS37" s="647"/>
      <c r="DT37" s="647"/>
      <c r="DU37" s="647"/>
      <c r="DV37" s="648"/>
      <c r="DW37" s="625">
        <v>4</v>
      </c>
      <c r="DX37" s="649"/>
      <c r="DY37" s="649"/>
      <c r="DZ37" s="649"/>
      <c r="EA37" s="649"/>
      <c r="EB37" s="649"/>
      <c r="EC37" s="650"/>
    </row>
    <row r="38" spans="2:133" ht="11.25" customHeight="1" x14ac:dyDescent="0.15">
      <c r="B38" s="617" t="s">
        <v>331</v>
      </c>
      <c r="C38" s="618"/>
      <c r="D38" s="618"/>
      <c r="E38" s="618"/>
      <c r="F38" s="618"/>
      <c r="G38" s="618"/>
      <c r="H38" s="618"/>
      <c r="I38" s="618"/>
      <c r="J38" s="618"/>
      <c r="K38" s="618"/>
      <c r="L38" s="618"/>
      <c r="M38" s="618"/>
      <c r="N38" s="618"/>
      <c r="O38" s="618"/>
      <c r="P38" s="618"/>
      <c r="Q38" s="619"/>
      <c r="R38" s="620">
        <v>1080630</v>
      </c>
      <c r="S38" s="621"/>
      <c r="T38" s="621"/>
      <c r="U38" s="621"/>
      <c r="V38" s="621"/>
      <c r="W38" s="621"/>
      <c r="X38" s="621"/>
      <c r="Y38" s="622"/>
      <c r="Z38" s="623">
        <v>3.2</v>
      </c>
      <c r="AA38" s="623"/>
      <c r="AB38" s="623"/>
      <c r="AC38" s="623"/>
      <c r="AD38" s="624" t="s">
        <v>126</v>
      </c>
      <c r="AE38" s="624"/>
      <c r="AF38" s="624"/>
      <c r="AG38" s="624"/>
      <c r="AH38" s="624"/>
      <c r="AI38" s="624"/>
      <c r="AJ38" s="624"/>
      <c r="AK38" s="624"/>
      <c r="AL38" s="625" t="s">
        <v>126</v>
      </c>
      <c r="AM38" s="626"/>
      <c r="AN38" s="626"/>
      <c r="AO38" s="627"/>
      <c r="AQ38" s="686" t="s">
        <v>332</v>
      </c>
      <c r="AR38" s="687"/>
      <c r="AS38" s="687"/>
      <c r="AT38" s="687"/>
      <c r="AU38" s="687"/>
      <c r="AV38" s="687"/>
      <c r="AW38" s="687"/>
      <c r="AX38" s="687"/>
      <c r="AY38" s="688"/>
      <c r="AZ38" s="620">
        <v>51184</v>
      </c>
      <c r="BA38" s="621"/>
      <c r="BB38" s="621"/>
      <c r="BC38" s="621"/>
      <c r="BD38" s="647"/>
      <c r="BE38" s="647"/>
      <c r="BF38" s="666"/>
      <c r="BG38" s="617" t="s">
        <v>333</v>
      </c>
      <c r="BH38" s="618"/>
      <c r="BI38" s="618"/>
      <c r="BJ38" s="618"/>
      <c r="BK38" s="618"/>
      <c r="BL38" s="618"/>
      <c r="BM38" s="618"/>
      <c r="BN38" s="618"/>
      <c r="BO38" s="618"/>
      <c r="BP38" s="618"/>
      <c r="BQ38" s="618"/>
      <c r="BR38" s="618"/>
      <c r="BS38" s="618"/>
      <c r="BT38" s="618"/>
      <c r="BU38" s="619"/>
      <c r="BV38" s="620">
        <v>10113</v>
      </c>
      <c r="BW38" s="621"/>
      <c r="BX38" s="621"/>
      <c r="BY38" s="621"/>
      <c r="BZ38" s="621"/>
      <c r="CA38" s="621"/>
      <c r="CB38" s="630"/>
      <c r="CD38" s="617" t="s">
        <v>334</v>
      </c>
      <c r="CE38" s="618"/>
      <c r="CF38" s="618"/>
      <c r="CG38" s="618"/>
      <c r="CH38" s="618"/>
      <c r="CI38" s="618"/>
      <c r="CJ38" s="618"/>
      <c r="CK38" s="618"/>
      <c r="CL38" s="618"/>
      <c r="CM38" s="618"/>
      <c r="CN38" s="618"/>
      <c r="CO38" s="618"/>
      <c r="CP38" s="618"/>
      <c r="CQ38" s="619"/>
      <c r="CR38" s="620">
        <v>3081927</v>
      </c>
      <c r="CS38" s="621"/>
      <c r="CT38" s="621"/>
      <c r="CU38" s="621"/>
      <c r="CV38" s="621"/>
      <c r="CW38" s="621"/>
      <c r="CX38" s="621"/>
      <c r="CY38" s="622"/>
      <c r="CZ38" s="625">
        <v>9.6</v>
      </c>
      <c r="DA38" s="649"/>
      <c r="DB38" s="649"/>
      <c r="DC38" s="655"/>
      <c r="DD38" s="629">
        <v>2630773</v>
      </c>
      <c r="DE38" s="621"/>
      <c r="DF38" s="621"/>
      <c r="DG38" s="621"/>
      <c r="DH38" s="621"/>
      <c r="DI38" s="621"/>
      <c r="DJ38" s="621"/>
      <c r="DK38" s="622"/>
      <c r="DL38" s="629">
        <v>1771215</v>
      </c>
      <c r="DM38" s="621"/>
      <c r="DN38" s="621"/>
      <c r="DO38" s="621"/>
      <c r="DP38" s="621"/>
      <c r="DQ38" s="621"/>
      <c r="DR38" s="621"/>
      <c r="DS38" s="621"/>
      <c r="DT38" s="621"/>
      <c r="DU38" s="621"/>
      <c r="DV38" s="622"/>
      <c r="DW38" s="625">
        <v>11.2</v>
      </c>
      <c r="DX38" s="649"/>
      <c r="DY38" s="649"/>
      <c r="DZ38" s="649"/>
      <c r="EA38" s="649"/>
      <c r="EB38" s="649"/>
      <c r="EC38" s="650"/>
    </row>
    <row r="39" spans="2:133" ht="11.25" customHeight="1" x14ac:dyDescent="0.15">
      <c r="B39" s="617" t="s">
        <v>335</v>
      </c>
      <c r="C39" s="618"/>
      <c r="D39" s="618"/>
      <c r="E39" s="618"/>
      <c r="F39" s="618"/>
      <c r="G39" s="618"/>
      <c r="H39" s="618"/>
      <c r="I39" s="618"/>
      <c r="J39" s="618"/>
      <c r="K39" s="618"/>
      <c r="L39" s="618"/>
      <c r="M39" s="618"/>
      <c r="N39" s="618"/>
      <c r="O39" s="618"/>
      <c r="P39" s="618"/>
      <c r="Q39" s="619"/>
      <c r="R39" s="620">
        <v>227445</v>
      </c>
      <c r="S39" s="621"/>
      <c r="T39" s="621"/>
      <c r="U39" s="621"/>
      <c r="V39" s="621"/>
      <c r="W39" s="621"/>
      <c r="X39" s="621"/>
      <c r="Y39" s="622"/>
      <c r="Z39" s="623">
        <v>0.7</v>
      </c>
      <c r="AA39" s="623"/>
      <c r="AB39" s="623"/>
      <c r="AC39" s="623"/>
      <c r="AD39" s="624">
        <v>18011</v>
      </c>
      <c r="AE39" s="624"/>
      <c r="AF39" s="624"/>
      <c r="AG39" s="624"/>
      <c r="AH39" s="624"/>
      <c r="AI39" s="624"/>
      <c r="AJ39" s="624"/>
      <c r="AK39" s="624"/>
      <c r="AL39" s="625">
        <v>0.1</v>
      </c>
      <c r="AM39" s="626"/>
      <c r="AN39" s="626"/>
      <c r="AO39" s="627"/>
      <c r="AQ39" s="686" t="s">
        <v>336</v>
      </c>
      <c r="AR39" s="687"/>
      <c r="AS39" s="687"/>
      <c r="AT39" s="687"/>
      <c r="AU39" s="687"/>
      <c r="AV39" s="687"/>
      <c r="AW39" s="687"/>
      <c r="AX39" s="687"/>
      <c r="AY39" s="688"/>
      <c r="AZ39" s="620">
        <v>4020</v>
      </c>
      <c r="BA39" s="621"/>
      <c r="BB39" s="621"/>
      <c r="BC39" s="621"/>
      <c r="BD39" s="647"/>
      <c r="BE39" s="647"/>
      <c r="BF39" s="666"/>
      <c r="BG39" s="617" t="s">
        <v>337</v>
      </c>
      <c r="BH39" s="618"/>
      <c r="BI39" s="618"/>
      <c r="BJ39" s="618"/>
      <c r="BK39" s="618"/>
      <c r="BL39" s="618"/>
      <c r="BM39" s="618"/>
      <c r="BN39" s="618"/>
      <c r="BO39" s="618"/>
      <c r="BP39" s="618"/>
      <c r="BQ39" s="618"/>
      <c r="BR39" s="618"/>
      <c r="BS39" s="618"/>
      <c r="BT39" s="618"/>
      <c r="BU39" s="619"/>
      <c r="BV39" s="620">
        <v>16156</v>
      </c>
      <c r="BW39" s="621"/>
      <c r="BX39" s="621"/>
      <c r="BY39" s="621"/>
      <c r="BZ39" s="621"/>
      <c r="CA39" s="621"/>
      <c r="CB39" s="630"/>
      <c r="CD39" s="617" t="s">
        <v>338</v>
      </c>
      <c r="CE39" s="618"/>
      <c r="CF39" s="618"/>
      <c r="CG39" s="618"/>
      <c r="CH39" s="618"/>
      <c r="CI39" s="618"/>
      <c r="CJ39" s="618"/>
      <c r="CK39" s="618"/>
      <c r="CL39" s="618"/>
      <c r="CM39" s="618"/>
      <c r="CN39" s="618"/>
      <c r="CO39" s="618"/>
      <c r="CP39" s="618"/>
      <c r="CQ39" s="619"/>
      <c r="CR39" s="620">
        <v>1326826</v>
      </c>
      <c r="CS39" s="647"/>
      <c r="CT39" s="647"/>
      <c r="CU39" s="647"/>
      <c r="CV39" s="647"/>
      <c r="CW39" s="647"/>
      <c r="CX39" s="647"/>
      <c r="CY39" s="648"/>
      <c r="CZ39" s="625">
        <v>4.0999999999999996</v>
      </c>
      <c r="DA39" s="649"/>
      <c r="DB39" s="649"/>
      <c r="DC39" s="655"/>
      <c r="DD39" s="629">
        <v>1305856</v>
      </c>
      <c r="DE39" s="647"/>
      <c r="DF39" s="647"/>
      <c r="DG39" s="647"/>
      <c r="DH39" s="647"/>
      <c r="DI39" s="647"/>
      <c r="DJ39" s="647"/>
      <c r="DK39" s="648"/>
      <c r="DL39" s="629" t="s">
        <v>126</v>
      </c>
      <c r="DM39" s="647"/>
      <c r="DN39" s="647"/>
      <c r="DO39" s="647"/>
      <c r="DP39" s="647"/>
      <c r="DQ39" s="647"/>
      <c r="DR39" s="647"/>
      <c r="DS39" s="647"/>
      <c r="DT39" s="647"/>
      <c r="DU39" s="647"/>
      <c r="DV39" s="648"/>
      <c r="DW39" s="625" t="s">
        <v>126</v>
      </c>
      <c r="DX39" s="649"/>
      <c r="DY39" s="649"/>
      <c r="DZ39" s="649"/>
      <c r="EA39" s="649"/>
      <c r="EB39" s="649"/>
      <c r="EC39" s="650"/>
    </row>
    <row r="40" spans="2:133" ht="11.25" customHeight="1" x14ac:dyDescent="0.15">
      <c r="B40" s="617" t="s">
        <v>339</v>
      </c>
      <c r="C40" s="618"/>
      <c r="D40" s="618"/>
      <c r="E40" s="618"/>
      <c r="F40" s="618"/>
      <c r="G40" s="618"/>
      <c r="H40" s="618"/>
      <c r="I40" s="618"/>
      <c r="J40" s="618"/>
      <c r="K40" s="618"/>
      <c r="L40" s="618"/>
      <c r="M40" s="618"/>
      <c r="N40" s="618"/>
      <c r="O40" s="618"/>
      <c r="P40" s="618"/>
      <c r="Q40" s="619"/>
      <c r="R40" s="620">
        <v>1155900</v>
      </c>
      <c r="S40" s="621"/>
      <c r="T40" s="621"/>
      <c r="U40" s="621"/>
      <c r="V40" s="621"/>
      <c r="W40" s="621"/>
      <c r="X40" s="621"/>
      <c r="Y40" s="622"/>
      <c r="Z40" s="623">
        <v>3.4</v>
      </c>
      <c r="AA40" s="623"/>
      <c r="AB40" s="623"/>
      <c r="AC40" s="623"/>
      <c r="AD40" s="624" t="s">
        <v>126</v>
      </c>
      <c r="AE40" s="624"/>
      <c r="AF40" s="624"/>
      <c r="AG40" s="624"/>
      <c r="AH40" s="624"/>
      <c r="AI40" s="624"/>
      <c r="AJ40" s="624"/>
      <c r="AK40" s="624"/>
      <c r="AL40" s="625" t="s">
        <v>126</v>
      </c>
      <c r="AM40" s="626"/>
      <c r="AN40" s="626"/>
      <c r="AO40" s="627"/>
      <c r="AQ40" s="686" t="s">
        <v>340</v>
      </c>
      <c r="AR40" s="687"/>
      <c r="AS40" s="687"/>
      <c r="AT40" s="687"/>
      <c r="AU40" s="687"/>
      <c r="AV40" s="687"/>
      <c r="AW40" s="687"/>
      <c r="AX40" s="687"/>
      <c r="AY40" s="688"/>
      <c r="AZ40" s="620" t="s">
        <v>126</v>
      </c>
      <c r="BA40" s="621"/>
      <c r="BB40" s="621"/>
      <c r="BC40" s="621"/>
      <c r="BD40" s="647"/>
      <c r="BE40" s="647"/>
      <c r="BF40" s="666"/>
      <c r="BG40" s="670" t="s">
        <v>341</v>
      </c>
      <c r="BH40" s="671"/>
      <c r="BI40" s="671"/>
      <c r="BJ40" s="671"/>
      <c r="BK40" s="671"/>
      <c r="BL40" s="359"/>
      <c r="BM40" s="618" t="s">
        <v>342</v>
      </c>
      <c r="BN40" s="618"/>
      <c r="BO40" s="618"/>
      <c r="BP40" s="618"/>
      <c r="BQ40" s="618"/>
      <c r="BR40" s="618"/>
      <c r="BS40" s="618"/>
      <c r="BT40" s="618"/>
      <c r="BU40" s="619"/>
      <c r="BV40" s="620">
        <v>90</v>
      </c>
      <c r="BW40" s="621"/>
      <c r="BX40" s="621"/>
      <c r="BY40" s="621"/>
      <c r="BZ40" s="621"/>
      <c r="CA40" s="621"/>
      <c r="CB40" s="630"/>
      <c r="CD40" s="617" t="s">
        <v>343</v>
      </c>
      <c r="CE40" s="618"/>
      <c r="CF40" s="618"/>
      <c r="CG40" s="618"/>
      <c r="CH40" s="618"/>
      <c r="CI40" s="618"/>
      <c r="CJ40" s="618"/>
      <c r="CK40" s="618"/>
      <c r="CL40" s="618"/>
      <c r="CM40" s="618"/>
      <c r="CN40" s="618"/>
      <c r="CO40" s="618"/>
      <c r="CP40" s="618"/>
      <c r="CQ40" s="619"/>
      <c r="CR40" s="620">
        <v>80</v>
      </c>
      <c r="CS40" s="621"/>
      <c r="CT40" s="621"/>
      <c r="CU40" s="621"/>
      <c r="CV40" s="621"/>
      <c r="CW40" s="621"/>
      <c r="CX40" s="621"/>
      <c r="CY40" s="622"/>
      <c r="CZ40" s="625">
        <v>0</v>
      </c>
      <c r="DA40" s="649"/>
      <c r="DB40" s="649"/>
      <c r="DC40" s="655"/>
      <c r="DD40" s="629">
        <v>48</v>
      </c>
      <c r="DE40" s="621"/>
      <c r="DF40" s="621"/>
      <c r="DG40" s="621"/>
      <c r="DH40" s="621"/>
      <c r="DI40" s="621"/>
      <c r="DJ40" s="621"/>
      <c r="DK40" s="622"/>
      <c r="DL40" s="629" t="s">
        <v>126</v>
      </c>
      <c r="DM40" s="621"/>
      <c r="DN40" s="621"/>
      <c r="DO40" s="621"/>
      <c r="DP40" s="621"/>
      <c r="DQ40" s="621"/>
      <c r="DR40" s="621"/>
      <c r="DS40" s="621"/>
      <c r="DT40" s="621"/>
      <c r="DU40" s="621"/>
      <c r="DV40" s="622"/>
      <c r="DW40" s="625" t="s">
        <v>126</v>
      </c>
      <c r="DX40" s="649"/>
      <c r="DY40" s="649"/>
      <c r="DZ40" s="649"/>
      <c r="EA40" s="649"/>
      <c r="EB40" s="649"/>
      <c r="EC40" s="650"/>
    </row>
    <row r="41" spans="2:133" ht="11.25" customHeight="1" x14ac:dyDescent="0.15">
      <c r="B41" s="617" t="s">
        <v>344</v>
      </c>
      <c r="C41" s="618"/>
      <c r="D41" s="618"/>
      <c r="E41" s="618"/>
      <c r="F41" s="618"/>
      <c r="G41" s="618"/>
      <c r="H41" s="618"/>
      <c r="I41" s="618"/>
      <c r="J41" s="618"/>
      <c r="K41" s="618"/>
      <c r="L41" s="618"/>
      <c r="M41" s="618"/>
      <c r="N41" s="618"/>
      <c r="O41" s="618"/>
      <c r="P41" s="618"/>
      <c r="Q41" s="619"/>
      <c r="R41" s="620" t="s">
        <v>126</v>
      </c>
      <c r="S41" s="621"/>
      <c r="T41" s="621"/>
      <c r="U41" s="621"/>
      <c r="V41" s="621"/>
      <c r="W41" s="621"/>
      <c r="X41" s="621"/>
      <c r="Y41" s="622"/>
      <c r="Z41" s="623" t="s">
        <v>126</v>
      </c>
      <c r="AA41" s="623"/>
      <c r="AB41" s="623"/>
      <c r="AC41" s="623"/>
      <c r="AD41" s="624" t="s">
        <v>126</v>
      </c>
      <c r="AE41" s="624"/>
      <c r="AF41" s="624"/>
      <c r="AG41" s="624"/>
      <c r="AH41" s="624"/>
      <c r="AI41" s="624"/>
      <c r="AJ41" s="624"/>
      <c r="AK41" s="624"/>
      <c r="AL41" s="625" t="s">
        <v>126</v>
      </c>
      <c r="AM41" s="626"/>
      <c r="AN41" s="626"/>
      <c r="AO41" s="627"/>
      <c r="AQ41" s="686" t="s">
        <v>345</v>
      </c>
      <c r="AR41" s="687"/>
      <c r="AS41" s="687"/>
      <c r="AT41" s="687"/>
      <c r="AU41" s="687"/>
      <c r="AV41" s="687"/>
      <c r="AW41" s="687"/>
      <c r="AX41" s="687"/>
      <c r="AY41" s="688"/>
      <c r="AZ41" s="620">
        <v>866962</v>
      </c>
      <c r="BA41" s="621"/>
      <c r="BB41" s="621"/>
      <c r="BC41" s="621"/>
      <c r="BD41" s="647"/>
      <c r="BE41" s="647"/>
      <c r="BF41" s="666"/>
      <c r="BG41" s="670"/>
      <c r="BH41" s="671"/>
      <c r="BI41" s="671"/>
      <c r="BJ41" s="671"/>
      <c r="BK41" s="671"/>
      <c r="BL41" s="359"/>
      <c r="BM41" s="618" t="s">
        <v>346</v>
      </c>
      <c r="BN41" s="618"/>
      <c r="BO41" s="618"/>
      <c r="BP41" s="618"/>
      <c r="BQ41" s="618"/>
      <c r="BR41" s="618"/>
      <c r="BS41" s="618"/>
      <c r="BT41" s="618"/>
      <c r="BU41" s="619"/>
      <c r="BV41" s="620" t="s">
        <v>126</v>
      </c>
      <c r="BW41" s="621"/>
      <c r="BX41" s="621"/>
      <c r="BY41" s="621"/>
      <c r="BZ41" s="621"/>
      <c r="CA41" s="621"/>
      <c r="CB41" s="630"/>
      <c r="CD41" s="617" t="s">
        <v>347</v>
      </c>
      <c r="CE41" s="618"/>
      <c r="CF41" s="618"/>
      <c r="CG41" s="618"/>
      <c r="CH41" s="618"/>
      <c r="CI41" s="618"/>
      <c r="CJ41" s="618"/>
      <c r="CK41" s="618"/>
      <c r="CL41" s="618"/>
      <c r="CM41" s="618"/>
      <c r="CN41" s="618"/>
      <c r="CO41" s="618"/>
      <c r="CP41" s="618"/>
      <c r="CQ41" s="619"/>
      <c r="CR41" s="620" t="s">
        <v>126</v>
      </c>
      <c r="CS41" s="647"/>
      <c r="CT41" s="647"/>
      <c r="CU41" s="647"/>
      <c r="CV41" s="647"/>
      <c r="CW41" s="647"/>
      <c r="CX41" s="647"/>
      <c r="CY41" s="648"/>
      <c r="CZ41" s="625" t="s">
        <v>126</v>
      </c>
      <c r="DA41" s="649"/>
      <c r="DB41" s="649"/>
      <c r="DC41" s="655"/>
      <c r="DD41" s="629" t="s">
        <v>126</v>
      </c>
      <c r="DE41" s="647"/>
      <c r="DF41" s="647"/>
      <c r="DG41" s="647"/>
      <c r="DH41" s="647"/>
      <c r="DI41" s="647"/>
      <c r="DJ41" s="647"/>
      <c r="DK41" s="648"/>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348</v>
      </c>
      <c r="C42" s="618"/>
      <c r="D42" s="618"/>
      <c r="E42" s="618"/>
      <c r="F42" s="618"/>
      <c r="G42" s="618"/>
      <c r="H42" s="618"/>
      <c r="I42" s="618"/>
      <c r="J42" s="618"/>
      <c r="K42" s="618"/>
      <c r="L42" s="618"/>
      <c r="M42" s="618"/>
      <c r="N42" s="618"/>
      <c r="O42" s="618"/>
      <c r="P42" s="618"/>
      <c r="Q42" s="619"/>
      <c r="R42" s="620" t="s">
        <v>126</v>
      </c>
      <c r="S42" s="621"/>
      <c r="T42" s="621"/>
      <c r="U42" s="621"/>
      <c r="V42" s="621"/>
      <c r="W42" s="621"/>
      <c r="X42" s="621"/>
      <c r="Y42" s="622"/>
      <c r="Z42" s="623" t="s">
        <v>126</v>
      </c>
      <c r="AA42" s="623"/>
      <c r="AB42" s="623"/>
      <c r="AC42" s="623"/>
      <c r="AD42" s="624" t="s">
        <v>126</v>
      </c>
      <c r="AE42" s="624"/>
      <c r="AF42" s="624"/>
      <c r="AG42" s="624"/>
      <c r="AH42" s="624"/>
      <c r="AI42" s="624"/>
      <c r="AJ42" s="624"/>
      <c r="AK42" s="624"/>
      <c r="AL42" s="625" t="s">
        <v>126</v>
      </c>
      <c r="AM42" s="626"/>
      <c r="AN42" s="626"/>
      <c r="AO42" s="627"/>
      <c r="AQ42" s="692" t="s">
        <v>349</v>
      </c>
      <c r="AR42" s="693"/>
      <c r="AS42" s="693"/>
      <c r="AT42" s="693"/>
      <c r="AU42" s="693"/>
      <c r="AV42" s="693"/>
      <c r="AW42" s="693"/>
      <c r="AX42" s="693"/>
      <c r="AY42" s="694"/>
      <c r="AZ42" s="698">
        <v>1740565</v>
      </c>
      <c r="BA42" s="699"/>
      <c r="BB42" s="699"/>
      <c r="BC42" s="699"/>
      <c r="BD42" s="679"/>
      <c r="BE42" s="679"/>
      <c r="BF42" s="681"/>
      <c r="BG42" s="672"/>
      <c r="BH42" s="673"/>
      <c r="BI42" s="673"/>
      <c r="BJ42" s="673"/>
      <c r="BK42" s="673"/>
      <c r="BL42" s="357"/>
      <c r="BM42" s="639" t="s">
        <v>350</v>
      </c>
      <c r="BN42" s="639"/>
      <c r="BO42" s="639"/>
      <c r="BP42" s="639"/>
      <c r="BQ42" s="639"/>
      <c r="BR42" s="639"/>
      <c r="BS42" s="639"/>
      <c r="BT42" s="639"/>
      <c r="BU42" s="640"/>
      <c r="BV42" s="698">
        <v>323</v>
      </c>
      <c r="BW42" s="699"/>
      <c r="BX42" s="699"/>
      <c r="BY42" s="699"/>
      <c r="BZ42" s="699"/>
      <c r="CA42" s="699"/>
      <c r="CB42" s="705"/>
      <c r="CD42" s="617" t="s">
        <v>351</v>
      </c>
      <c r="CE42" s="618"/>
      <c r="CF42" s="618"/>
      <c r="CG42" s="618"/>
      <c r="CH42" s="618"/>
      <c r="CI42" s="618"/>
      <c r="CJ42" s="618"/>
      <c r="CK42" s="618"/>
      <c r="CL42" s="618"/>
      <c r="CM42" s="618"/>
      <c r="CN42" s="618"/>
      <c r="CO42" s="618"/>
      <c r="CP42" s="618"/>
      <c r="CQ42" s="619"/>
      <c r="CR42" s="620">
        <v>1964249</v>
      </c>
      <c r="CS42" s="647"/>
      <c r="CT42" s="647"/>
      <c r="CU42" s="647"/>
      <c r="CV42" s="647"/>
      <c r="CW42" s="647"/>
      <c r="CX42" s="647"/>
      <c r="CY42" s="648"/>
      <c r="CZ42" s="625">
        <v>6.1</v>
      </c>
      <c r="DA42" s="649"/>
      <c r="DB42" s="649"/>
      <c r="DC42" s="655"/>
      <c r="DD42" s="629">
        <v>517215</v>
      </c>
      <c r="DE42" s="647"/>
      <c r="DF42" s="647"/>
      <c r="DG42" s="647"/>
      <c r="DH42" s="647"/>
      <c r="DI42" s="647"/>
      <c r="DJ42" s="647"/>
      <c r="DK42" s="648"/>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352</v>
      </c>
      <c r="C43" s="618"/>
      <c r="D43" s="618"/>
      <c r="E43" s="618"/>
      <c r="F43" s="618"/>
      <c r="G43" s="618"/>
      <c r="H43" s="618"/>
      <c r="I43" s="618"/>
      <c r="J43" s="618"/>
      <c r="K43" s="618"/>
      <c r="L43" s="618"/>
      <c r="M43" s="618"/>
      <c r="N43" s="618"/>
      <c r="O43" s="618"/>
      <c r="P43" s="618"/>
      <c r="Q43" s="619"/>
      <c r="R43" s="620">
        <v>1115000</v>
      </c>
      <c r="S43" s="621"/>
      <c r="T43" s="621"/>
      <c r="U43" s="621"/>
      <c r="V43" s="621"/>
      <c r="W43" s="621"/>
      <c r="X43" s="621"/>
      <c r="Y43" s="622"/>
      <c r="Z43" s="623">
        <v>3.3</v>
      </c>
      <c r="AA43" s="623"/>
      <c r="AB43" s="623"/>
      <c r="AC43" s="623"/>
      <c r="AD43" s="624" t="s">
        <v>126</v>
      </c>
      <c r="AE43" s="624"/>
      <c r="AF43" s="624"/>
      <c r="AG43" s="624"/>
      <c r="AH43" s="624"/>
      <c r="AI43" s="624"/>
      <c r="AJ43" s="624"/>
      <c r="AK43" s="624"/>
      <c r="AL43" s="625" t="s">
        <v>126</v>
      </c>
      <c r="AM43" s="626"/>
      <c r="AN43" s="626"/>
      <c r="AO43" s="627"/>
      <c r="CD43" s="617" t="s">
        <v>353</v>
      </c>
      <c r="CE43" s="618"/>
      <c r="CF43" s="618"/>
      <c r="CG43" s="618"/>
      <c r="CH43" s="618"/>
      <c r="CI43" s="618"/>
      <c r="CJ43" s="618"/>
      <c r="CK43" s="618"/>
      <c r="CL43" s="618"/>
      <c r="CM43" s="618"/>
      <c r="CN43" s="618"/>
      <c r="CO43" s="618"/>
      <c r="CP43" s="618"/>
      <c r="CQ43" s="619"/>
      <c r="CR43" s="620">
        <v>50851</v>
      </c>
      <c r="CS43" s="647"/>
      <c r="CT43" s="647"/>
      <c r="CU43" s="647"/>
      <c r="CV43" s="647"/>
      <c r="CW43" s="647"/>
      <c r="CX43" s="647"/>
      <c r="CY43" s="648"/>
      <c r="CZ43" s="625">
        <v>0.2</v>
      </c>
      <c r="DA43" s="649"/>
      <c r="DB43" s="649"/>
      <c r="DC43" s="655"/>
      <c r="DD43" s="629">
        <v>50851</v>
      </c>
      <c r="DE43" s="647"/>
      <c r="DF43" s="647"/>
      <c r="DG43" s="647"/>
      <c r="DH43" s="647"/>
      <c r="DI43" s="647"/>
      <c r="DJ43" s="647"/>
      <c r="DK43" s="648"/>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38" t="s">
        <v>354</v>
      </c>
      <c r="C44" s="639"/>
      <c r="D44" s="639"/>
      <c r="E44" s="639"/>
      <c r="F44" s="639"/>
      <c r="G44" s="639"/>
      <c r="H44" s="639"/>
      <c r="I44" s="639"/>
      <c r="J44" s="639"/>
      <c r="K44" s="639"/>
      <c r="L44" s="639"/>
      <c r="M44" s="639"/>
      <c r="N44" s="639"/>
      <c r="O44" s="639"/>
      <c r="P44" s="639"/>
      <c r="Q44" s="640"/>
      <c r="R44" s="698">
        <v>33521811</v>
      </c>
      <c r="S44" s="699"/>
      <c r="T44" s="699"/>
      <c r="U44" s="699"/>
      <c r="V44" s="699"/>
      <c r="W44" s="699"/>
      <c r="X44" s="699"/>
      <c r="Y44" s="700"/>
      <c r="Z44" s="701">
        <v>100</v>
      </c>
      <c r="AA44" s="701"/>
      <c r="AB44" s="701"/>
      <c r="AC44" s="701"/>
      <c r="AD44" s="702">
        <v>14707381</v>
      </c>
      <c r="AE44" s="702"/>
      <c r="AF44" s="702"/>
      <c r="AG44" s="702"/>
      <c r="AH44" s="702"/>
      <c r="AI44" s="702"/>
      <c r="AJ44" s="702"/>
      <c r="AK44" s="702"/>
      <c r="AL44" s="703">
        <v>100</v>
      </c>
      <c r="AM44" s="680"/>
      <c r="AN44" s="680"/>
      <c r="AO44" s="704"/>
      <c r="CD44" s="658" t="s">
        <v>301</v>
      </c>
      <c r="CE44" s="659"/>
      <c r="CF44" s="617" t="s">
        <v>355</v>
      </c>
      <c r="CG44" s="618"/>
      <c r="CH44" s="618"/>
      <c r="CI44" s="618"/>
      <c r="CJ44" s="618"/>
      <c r="CK44" s="618"/>
      <c r="CL44" s="618"/>
      <c r="CM44" s="618"/>
      <c r="CN44" s="618"/>
      <c r="CO44" s="618"/>
      <c r="CP44" s="618"/>
      <c r="CQ44" s="619"/>
      <c r="CR44" s="620">
        <v>1964249</v>
      </c>
      <c r="CS44" s="621"/>
      <c r="CT44" s="621"/>
      <c r="CU44" s="621"/>
      <c r="CV44" s="621"/>
      <c r="CW44" s="621"/>
      <c r="CX44" s="621"/>
      <c r="CY44" s="622"/>
      <c r="CZ44" s="625">
        <v>6.1</v>
      </c>
      <c r="DA44" s="626"/>
      <c r="DB44" s="626"/>
      <c r="DC44" s="632"/>
      <c r="DD44" s="629">
        <v>517215</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356</v>
      </c>
      <c r="CG45" s="618"/>
      <c r="CH45" s="618"/>
      <c r="CI45" s="618"/>
      <c r="CJ45" s="618"/>
      <c r="CK45" s="618"/>
      <c r="CL45" s="618"/>
      <c r="CM45" s="618"/>
      <c r="CN45" s="618"/>
      <c r="CO45" s="618"/>
      <c r="CP45" s="618"/>
      <c r="CQ45" s="619"/>
      <c r="CR45" s="620">
        <v>1239739</v>
      </c>
      <c r="CS45" s="647"/>
      <c r="CT45" s="647"/>
      <c r="CU45" s="647"/>
      <c r="CV45" s="647"/>
      <c r="CW45" s="647"/>
      <c r="CX45" s="647"/>
      <c r="CY45" s="648"/>
      <c r="CZ45" s="625">
        <v>3.8</v>
      </c>
      <c r="DA45" s="649"/>
      <c r="DB45" s="649"/>
      <c r="DC45" s="655"/>
      <c r="DD45" s="629">
        <v>154541</v>
      </c>
      <c r="DE45" s="647"/>
      <c r="DF45" s="647"/>
      <c r="DG45" s="647"/>
      <c r="DH45" s="647"/>
      <c r="DI45" s="647"/>
      <c r="DJ45" s="647"/>
      <c r="DK45" s="648"/>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09" t="s">
        <v>357</v>
      </c>
      <c r="CD46" s="660"/>
      <c r="CE46" s="661"/>
      <c r="CF46" s="617" t="s">
        <v>358</v>
      </c>
      <c r="CG46" s="618"/>
      <c r="CH46" s="618"/>
      <c r="CI46" s="618"/>
      <c r="CJ46" s="618"/>
      <c r="CK46" s="618"/>
      <c r="CL46" s="618"/>
      <c r="CM46" s="618"/>
      <c r="CN46" s="618"/>
      <c r="CO46" s="618"/>
      <c r="CP46" s="618"/>
      <c r="CQ46" s="619"/>
      <c r="CR46" s="620">
        <v>724510</v>
      </c>
      <c r="CS46" s="621"/>
      <c r="CT46" s="621"/>
      <c r="CU46" s="621"/>
      <c r="CV46" s="621"/>
      <c r="CW46" s="621"/>
      <c r="CX46" s="621"/>
      <c r="CY46" s="622"/>
      <c r="CZ46" s="625">
        <v>2.2000000000000002</v>
      </c>
      <c r="DA46" s="626"/>
      <c r="DB46" s="626"/>
      <c r="DC46" s="632"/>
      <c r="DD46" s="629">
        <v>362674</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359</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360</v>
      </c>
      <c r="CG47" s="618"/>
      <c r="CH47" s="618"/>
      <c r="CI47" s="618"/>
      <c r="CJ47" s="618"/>
      <c r="CK47" s="618"/>
      <c r="CL47" s="618"/>
      <c r="CM47" s="618"/>
      <c r="CN47" s="618"/>
      <c r="CO47" s="618"/>
      <c r="CP47" s="618"/>
      <c r="CQ47" s="619"/>
      <c r="CR47" s="620" t="s">
        <v>126</v>
      </c>
      <c r="CS47" s="647"/>
      <c r="CT47" s="647"/>
      <c r="CU47" s="647"/>
      <c r="CV47" s="647"/>
      <c r="CW47" s="647"/>
      <c r="CX47" s="647"/>
      <c r="CY47" s="648"/>
      <c r="CZ47" s="625" t="s">
        <v>126</v>
      </c>
      <c r="DA47" s="649"/>
      <c r="DB47" s="649"/>
      <c r="DC47" s="655"/>
      <c r="DD47" s="629" t="s">
        <v>126</v>
      </c>
      <c r="DE47" s="647"/>
      <c r="DF47" s="647"/>
      <c r="DG47" s="647"/>
      <c r="DH47" s="647"/>
      <c r="DI47" s="647"/>
      <c r="DJ47" s="647"/>
      <c r="DK47" s="648"/>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361</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362</v>
      </c>
      <c r="CG48" s="618"/>
      <c r="CH48" s="618"/>
      <c r="CI48" s="618"/>
      <c r="CJ48" s="618"/>
      <c r="CK48" s="618"/>
      <c r="CL48" s="618"/>
      <c r="CM48" s="618"/>
      <c r="CN48" s="618"/>
      <c r="CO48" s="618"/>
      <c r="CP48" s="618"/>
      <c r="CQ48" s="619"/>
      <c r="CR48" s="620" t="s">
        <v>126</v>
      </c>
      <c r="CS48" s="621"/>
      <c r="CT48" s="621"/>
      <c r="CU48" s="621"/>
      <c r="CV48" s="621"/>
      <c r="CW48" s="621"/>
      <c r="CX48" s="621"/>
      <c r="CY48" s="622"/>
      <c r="CZ48" s="625" t="s">
        <v>126</v>
      </c>
      <c r="DA48" s="626"/>
      <c r="DB48" s="626"/>
      <c r="DC48" s="632"/>
      <c r="DD48" s="629" t="s">
        <v>126</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38" t="s">
        <v>363</v>
      </c>
      <c r="CE49" s="639"/>
      <c r="CF49" s="639"/>
      <c r="CG49" s="639"/>
      <c r="CH49" s="639"/>
      <c r="CI49" s="639"/>
      <c r="CJ49" s="639"/>
      <c r="CK49" s="639"/>
      <c r="CL49" s="639"/>
      <c r="CM49" s="639"/>
      <c r="CN49" s="639"/>
      <c r="CO49" s="639"/>
      <c r="CP49" s="639"/>
      <c r="CQ49" s="640"/>
      <c r="CR49" s="698">
        <v>32205435</v>
      </c>
      <c r="CS49" s="679"/>
      <c r="CT49" s="679"/>
      <c r="CU49" s="679"/>
      <c r="CV49" s="679"/>
      <c r="CW49" s="679"/>
      <c r="CX49" s="679"/>
      <c r="CY49" s="706"/>
      <c r="CZ49" s="703">
        <v>100</v>
      </c>
      <c r="DA49" s="707"/>
      <c r="DB49" s="707"/>
      <c r="DC49" s="708"/>
      <c r="DD49" s="709">
        <v>17795877</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sheetProtection algorithmName="SHA-512" hashValue="tmIaLrht2POFQr/2d7JMPKSfgL2EYzHCxoyFDkvQd19nX6dZkaa219qEke8NKXItFaDLWwiknSfv4vWiJ2Tf8g==" saltValue="dYUFSruHweEVfUYchRHAz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70" zoomScaleNormal="70" zoomScaleSheetLayoutView="70" workbookViewId="0">
      <selection activeCell="BI8" sqref="BI8"/>
    </sheetView>
  </sheetViews>
  <sheetFormatPr defaultColWidth="0" defaultRowHeight="13.5" zeroHeight="1" x14ac:dyDescent="0.15"/>
  <cols>
    <col min="1" max="130" width="2.75" style="220" customWidth="1"/>
    <col min="131" max="131" width="1.625" style="220" customWidth="1"/>
    <col min="132" max="16384" width="9" style="220" hidden="1"/>
  </cols>
  <sheetData>
    <row r="1" spans="1:131" ht="11.25" customHeight="1" thickBot="1" x14ac:dyDescent="0.2">
      <c r="A1" s="216"/>
      <c r="B1" s="216"/>
      <c r="C1" s="216"/>
      <c r="D1" s="216"/>
      <c r="E1" s="216"/>
      <c r="F1" s="216"/>
      <c r="G1" s="216"/>
      <c r="H1" s="216"/>
      <c r="I1" s="216"/>
      <c r="J1" s="216"/>
      <c r="K1" s="216"/>
      <c r="L1" s="216"/>
      <c r="M1" s="216"/>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8"/>
      <c r="DR1" s="218"/>
      <c r="DS1" s="218"/>
      <c r="DT1" s="218"/>
      <c r="DU1" s="218"/>
      <c r="DV1" s="218"/>
      <c r="DW1" s="218"/>
      <c r="DX1" s="218"/>
      <c r="DY1" s="218"/>
      <c r="DZ1" s="218"/>
      <c r="EA1" s="219"/>
    </row>
    <row r="2" spans="1:131" ht="26.25" customHeight="1" thickBot="1" x14ac:dyDescent="0.2">
      <c r="A2" s="1090" t="s">
        <v>364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1091" t="s">
        <v>365</v>
      </c>
      <c r="DK2" s="1092"/>
      <c r="DL2" s="1092"/>
      <c r="DM2" s="1092"/>
      <c r="DN2" s="1092"/>
      <c r="DO2" s="1093"/>
      <c r="DP2" s="217"/>
      <c r="DQ2" s="1091" t="s">
        <v>366</v>
      </c>
      <c r="DR2" s="1092"/>
      <c r="DS2" s="1092"/>
      <c r="DT2" s="1092"/>
      <c r="DU2" s="1092"/>
      <c r="DV2" s="1092"/>
      <c r="DW2" s="1092"/>
      <c r="DX2" s="1092"/>
      <c r="DY2" s="1092"/>
      <c r="DZ2" s="1093"/>
      <c r="EA2" s="219"/>
    </row>
    <row r="3" spans="1:131" ht="11.25" customHeight="1" x14ac:dyDescent="0.15">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9"/>
    </row>
    <row r="4" spans="1:131" s="224" customFormat="1" ht="26.25" customHeight="1" thickBot="1" x14ac:dyDescent="0.2">
      <c r="A4" s="1059" t="s">
        <v>367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1"/>
      <c r="BA4" s="221"/>
      <c r="BB4" s="221"/>
      <c r="BC4" s="221"/>
      <c r="BD4" s="221"/>
      <c r="BE4" s="222"/>
      <c r="BF4" s="222"/>
      <c r="BG4" s="222"/>
      <c r="BH4" s="222"/>
      <c r="BI4" s="222"/>
      <c r="BJ4" s="222"/>
      <c r="BK4" s="222"/>
      <c r="BL4" s="222"/>
      <c r="BM4" s="222"/>
      <c r="BN4" s="222"/>
      <c r="BO4" s="222"/>
      <c r="BP4" s="222"/>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3"/>
    </row>
    <row r="5" spans="1:131" s="224" customFormat="1" ht="26.25" customHeight="1" x14ac:dyDescent="0.15">
      <c r="A5" s="995" t="s">
        <v>369</v>
      </c>
      <c r="B5" s="996"/>
      <c r="C5" s="996"/>
      <c r="D5" s="996"/>
      <c r="E5" s="996"/>
      <c r="F5" s="996"/>
      <c r="G5" s="996"/>
      <c r="H5" s="996"/>
      <c r="I5" s="996"/>
      <c r="J5" s="996"/>
      <c r="K5" s="996"/>
      <c r="L5" s="996"/>
      <c r="M5" s="996"/>
      <c r="N5" s="996"/>
      <c r="O5" s="996"/>
      <c r="P5" s="997"/>
      <c r="Q5" s="1001" t="s">
        <v>370</v>
      </c>
      <c r="R5" s="1002"/>
      <c r="S5" s="1002"/>
      <c r="T5" s="1002"/>
      <c r="U5" s="1003"/>
      <c r="V5" s="1001" t="s">
        <v>371</v>
      </c>
      <c r="W5" s="1002"/>
      <c r="X5" s="1002"/>
      <c r="Y5" s="1002"/>
      <c r="Z5" s="1003"/>
      <c r="AA5" s="1001" t="s">
        <v>372</v>
      </c>
      <c r="AB5" s="1002"/>
      <c r="AC5" s="1002"/>
      <c r="AD5" s="1002"/>
      <c r="AE5" s="1002"/>
      <c r="AF5" s="1094" t="s">
        <v>373</v>
      </c>
      <c r="AG5" s="1002"/>
      <c r="AH5" s="1002"/>
      <c r="AI5" s="1002"/>
      <c r="AJ5" s="1015"/>
      <c r="AK5" s="1002" t="s">
        <v>374</v>
      </c>
      <c r="AL5" s="1002"/>
      <c r="AM5" s="1002"/>
      <c r="AN5" s="1002"/>
      <c r="AO5" s="1003"/>
      <c r="AP5" s="1001" t="s">
        <v>375</v>
      </c>
      <c r="AQ5" s="1002"/>
      <c r="AR5" s="1002"/>
      <c r="AS5" s="1002"/>
      <c r="AT5" s="1003"/>
      <c r="AU5" s="1001" t="s">
        <v>376</v>
      </c>
      <c r="AV5" s="1002"/>
      <c r="AW5" s="1002"/>
      <c r="AX5" s="1002"/>
      <c r="AY5" s="1015"/>
      <c r="AZ5" s="221"/>
      <c r="BA5" s="221"/>
      <c r="BB5" s="221"/>
      <c r="BC5" s="221"/>
      <c r="BD5" s="221"/>
      <c r="BE5" s="222"/>
      <c r="BF5" s="222"/>
      <c r="BG5" s="222"/>
      <c r="BH5" s="222"/>
      <c r="BI5" s="222"/>
      <c r="BJ5" s="222"/>
      <c r="BK5" s="222"/>
      <c r="BL5" s="222"/>
      <c r="BM5" s="222"/>
      <c r="BN5" s="222"/>
      <c r="BO5" s="222"/>
      <c r="BP5" s="222"/>
      <c r="BQ5" s="995" t="s">
        <v>377</v>
      </c>
      <c r="BR5" s="996"/>
      <c r="BS5" s="996"/>
      <c r="BT5" s="996"/>
      <c r="BU5" s="996"/>
      <c r="BV5" s="996"/>
      <c r="BW5" s="996"/>
      <c r="BX5" s="996"/>
      <c r="BY5" s="996"/>
      <c r="BZ5" s="996"/>
      <c r="CA5" s="996"/>
      <c r="CB5" s="996"/>
      <c r="CC5" s="996"/>
      <c r="CD5" s="996"/>
      <c r="CE5" s="996"/>
      <c r="CF5" s="996"/>
      <c r="CG5" s="997"/>
      <c r="CH5" s="1001" t="s">
        <v>378</v>
      </c>
      <c r="CI5" s="1002"/>
      <c r="CJ5" s="1002"/>
      <c r="CK5" s="1002"/>
      <c r="CL5" s="1003"/>
      <c r="CM5" s="1001" t="s">
        <v>379</v>
      </c>
      <c r="CN5" s="1002"/>
      <c r="CO5" s="1002"/>
      <c r="CP5" s="1002"/>
      <c r="CQ5" s="1003"/>
      <c r="CR5" s="1001" t="s">
        <v>380</v>
      </c>
      <c r="CS5" s="1002"/>
      <c r="CT5" s="1002"/>
      <c r="CU5" s="1002"/>
      <c r="CV5" s="1003"/>
      <c r="CW5" s="1001" t="s">
        <v>381</v>
      </c>
      <c r="CX5" s="1002"/>
      <c r="CY5" s="1002"/>
      <c r="CZ5" s="1002"/>
      <c r="DA5" s="1003"/>
      <c r="DB5" s="1001" t="s">
        <v>382</v>
      </c>
      <c r="DC5" s="1002"/>
      <c r="DD5" s="1002"/>
      <c r="DE5" s="1002"/>
      <c r="DF5" s="1003"/>
      <c r="DG5" s="1084" t="s">
        <v>383</v>
      </c>
      <c r="DH5" s="1085"/>
      <c r="DI5" s="1085"/>
      <c r="DJ5" s="1085"/>
      <c r="DK5" s="1086"/>
      <c r="DL5" s="1084" t="s">
        <v>384</v>
      </c>
      <c r="DM5" s="1085"/>
      <c r="DN5" s="1085"/>
      <c r="DO5" s="1085"/>
      <c r="DP5" s="1086"/>
      <c r="DQ5" s="1001" t="s">
        <v>385</v>
      </c>
      <c r="DR5" s="1002"/>
      <c r="DS5" s="1002"/>
      <c r="DT5" s="1002"/>
      <c r="DU5" s="1003"/>
      <c r="DV5" s="1001" t="s">
        <v>376</v>
      </c>
      <c r="DW5" s="1002"/>
      <c r="DX5" s="1002"/>
      <c r="DY5" s="1002"/>
      <c r="DZ5" s="1015"/>
      <c r="EA5" s="223"/>
    </row>
    <row r="6" spans="1:131" s="224"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21"/>
      <c r="BA6" s="221"/>
      <c r="BB6" s="221"/>
      <c r="BC6" s="221"/>
      <c r="BD6" s="221"/>
      <c r="BE6" s="222"/>
      <c r="BF6" s="222"/>
      <c r="BG6" s="222"/>
      <c r="BH6" s="222"/>
      <c r="BI6" s="222"/>
      <c r="BJ6" s="222"/>
      <c r="BK6" s="222"/>
      <c r="BL6" s="222"/>
      <c r="BM6" s="222"/>
      <c r="BN6" s="222"/>
      <c r="BO6" s="222"/>
      <c r="BP6" s="222"/>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23"/>
    </row>
    <row r="7" spans="1:131" s="224" customFormat="1" ht="26.25" customHeight="1" thickTop="1" x14ac:dyDescent="0.15">
      <c r="A7" s="225">
        <v>1</v>
      </c>
      <c r="B7" s="1047" t="s">
        <v>386</v>
      </c>
      <c r="C7" s="1048"/>
      <c r="D7" s="1048"/>
      <c r="E7" s="1048"/>
      <c r="F7" s="1048"/>
      <c r="G7" s="1048"/>
      <c r="H7" s="1048"/>
      <c r="I7" s="1048"/>
      <c r="J7" s="1048"/>
      <c r="K7" s="1048"/>
      <c r="L7" s="1048"/>
      <c r="M7" s="1048"/>
      <c r="N7" s="1048"/>
      <c r="O7" s="1048"/>
      <c r="P7" s="1049"/>
      <c r="Q7" s="1102">
        <v>33039</v>
      </c>
      <c r="R7" s="1103"/>
      <c r="S7" s="1103"/>
      <c r="T7" s="1103"/>
      <c r="U7" s="1103"/>
      <c r="V7" s="1103">
        <v>31723</v>
      </c>
      <c r="W7" s="1103"/>
      <c r="X7" s="1103"/>
      <c r="Y7" s="1103"/>
      <c r="Z7" s="1103"/>
      <c r="AA7" s="1103">
        <v>1316</v>
      </c>
      <c r="AB7" s="1103"/>
      <c r="AC7" s="1103"/>
      <c r="AD7" s="1103"/>
      <c r="AE7" s="1104"/>
      <c r="AF7" s="1105">
        <v>1300</v>
      </c>
      <c r="AG7" s="1106"/>
      <c r="AH7" s="1106"/>
      <c r="AI7" s="1106"/>
      <c r="AJ7" s="1107"/>
      <c r="AK7" s="1108">
        <v>174</v>
      </c>
      <c r="AL7" s="1109"/>
      <c r="AM7" s="1109"/>
      <c r="AN7" s="1109"/>
      <c r="AO7" s="1109"/>
      <c r="AP7" s="1109">
        <v>14712</v>
      </c>
      <c r="AQ7" s="1109"/>
      <c r="AR7" s="1109"/>
      <c r="AS7" s="1109"/>
      <c r="AT7" s="1109"/>
      <c r="AU7" s="1110"/>
      <c r="AV7" s="1110"/>
      <c r="AW7" s="1110"/>
      <c r="AX7" s="1110"/>
      <c r="AY7" s="1111"/>
      <c r="AZ7" s="221"/>
      <c r="BA7" s="221"/>
      <c r="BB7" s="221"/>
      <c r="BC7" s="221"/>
      <c r="BD7" s="221"/>
      <c r="BE7" s="222"/>
      <c r="BF7" s="222"/>
      <c r="BG7" s="222"/>
      <c r="BH7" s="222"/>
      <c r="BI7" s="222"/>
      <c r="BJ7" s="222"/>
      <c r="BK7" s="222"/>
      <c r="BL7" s="222"/>
      <c r="BM7" s="222"/>
      <c r="BN7" s="222"/>
      <c r="BO7" s="222"/>
      <c r="BP7" s="222"/>
      <c r="BQ7" s="225">
        <v>1</v>
      </c>
      <c r="BR7" s="226" t="s">
        <v>597</v>
      </c>
      <c r="BS7" s="1099" t="s">
        <v>598</v>
      </c>
      <c r="BT7" s="1100"/>
      <c r="BU7" s="1100"/>
      <c r="BV7" s="1100"/>
      <c r="BW7" s="1100"/>
      <c r="BX7" s="1100"/>
      <c r="BY7" s="1100"/>
      <c r="BZ7" s="1100"/>
      <c r="CA7" s="1100"/>
      <c r="CB7" s="1100"/>
      <c r="CC7" s="1100"/>
      <c r="CD7" s="1100"/>
      <c r="CE7" s="1100"/>
      <c r="CF7" s="1100"/>
      <c r="CG7" s="1112"/>
      <c r="CH7" s="1096">
        <v>1</v>
      </c>
      <c r="CI7" s="1097"/>
      <c r="CJ7" s="1097"/>
      <c r="CK7" s="1097"/>
      <c r="CL7" s="1098"/>
      <c r="CM7" s="1096">
        <v>28</v>
      </c>
      <c r="CN7" s="1097"/>
      <c r="CO7" s="1097"/>
      <c r="CP7" s="1097"/>
      <c r="CQ7" s="1098"/>
      <c r="CR7" s="1096">
        <v>5</v>
      </c>
      <c r="CS7" s="1097"/>
      <c r="CT7" s="1097"/>
      <c r="CU7" s="1097"/>
      <c r="CV7" s="1098"/>
      <c r="CW7" s="1096" t="s">
        <v>586</v>
      </c>
      <c r="CX7" s="1097"/>
      <c r="CY7" s="1097"/>
      <c r="CZ7" s="1097"/>
      <c r="DA7" s="1098"/>
      <c r="DB7" s="1096">
        <v>402</v>
      </c>
      <c r="DC7" s="1097"/>
      <c r="DD7" s="1097"/>
      <c r="DE7" s="1097"/>
      <c r="DF7" s="1098"/>
      <c r="DG7" s="1096" t="s">
        <v>586</v>
      </c>
      <c r="DH7" s="1097"/>
      <c r="DI7" s="1097"/>
      <c r="DJ7" s="1097"/>
      <c r="DK7" s="1098"/>
      <c r="DL7" s="1096" t="s">
        <v>586</v>
      </c>
      <c r="DM7" s="1097"/>
      <c r="DN7" s="1097"/>
      <c r="DO7" s="1097"/>
      <c r="DP7" s="1098"/>
      <c r="DQ7" s="1096" t="s">
        <v>586</v>
      </c>
      <c r="DR7" s="1097"/>
      <c r="DS7" s="1097"/>
      <c r="DT7" s="1097"/>
      <c r="DU7" s="1098"/>
      <c r="DV7" s="1099"/>
      <c r="DW7" s="1100"/>
      <c r="DX7" s="1100"/>
      <c r="DY7" s="1100"/>
      <c r="DZ7" s="1101"/>
      <c r="EA7" s="223"/>
    </row>
    <row r="8" spans="1:131" s="224" customFormat="1" ht="26.25" customHeight="1" x14ac:dyDescent="0.15">
      <c r="A8" s="227">
        <v>2</v>
      </c>
      <c r="B8" s="1030" t="s">
        <v>387</v>
      </c>
      <c r="C8" s="1031"/>
      <c r="D8" s="1031"/>
      <c r="E8" s="1031"/>
      <c r="F8" s="1031"/>
      <c r="G8" s="1031"/>
      <c r="H8" s="1031"/>
      <c r="I8" s="1031"/>
      <c r="J8" s="1031"/>
      <c r="K8" s="1031"/>
      <c r="L8" s="1031"/>
      <c r="M8" s="1031"/>
      <c r="N8" s="1031"/>
      <c r="O8" s="1031"/>
      <c r="P8" s="1032"/>
      <c r="Q8" s="1038">
        <v>483</v>
      </c>
      <c r="R8" s="1039"/>
      <c r="S8" s="1039"/>
      <c r="T8" s="1039"/>
      <c r="U8" s="1039"/>
      <c r="V8" s="1039">
        <v>483</v>
      </c>
      <c r="W8" s="1039"/>
      <c r="X8" s="1039"/>
      <c r="Y8" s="1039"/>
      <c r="Z8" s="1039"/>
      <c r="AA8" s="1039" t="s">
        <v>586</v>
      </c>
      <c r="AB8" s="1039"/>
      <c r="AC8" s="1039"/>
      <c r="AD8" s="1039"/>
      <c r="AE8" s="1040"/>
      <c r="AF8" s="1035" t="s">
        <v>126</v>
      </c>
      <c r="AG8" s="1036"/>
      <c r="AH8" s="1036"/>
      <c r="AI8" s="1036"/>
      <c r="AJ8" s="1037"/>
      <c r="AK8" s="1080" t="s">
        <v>586</v>
      </c>
      <c r="AL8" s="1081"/>
      <c r="AM8" s="1081"/>
      <c r="AN8" s="1081"/>
      <c r="AO8" s="1081"/>
      <c r="AP8" s="1081" t="s">
        <v>586</v>
      </c>
      <c r="AQ8" s="1081"/>
      <c r="AR8" s="1081"/>
      <c r="AS8" s="1081"/>
      <c r="AT8" s="1081"/>
      <c r="AU8" s="1082"/>
      <c r="AV8" s="1082"/>
      <c r="AW8" s="1082"/>
      <c r="AX8" s="1082"/>
      <c r="AY8" s="1083"/>
      <c r="AZ8" s="221"/>
      <c r="BA8" s="221"/>
      <c r="BB8" s="221"/>
      <c r="BC8" s="221"/>
      <c r="BD8" s="221"/>
      <c r="BE8" s="222"/>
      <c r="BF8" s="222"/>
      <c r="BG8" s="222"/>
      <c r="BH8" s="222"/>
      <c r="BI8" s="222"/>
      <c r="BJ8" s="222"/>
      <c r="BK8" s="222"/>
      <c r="BL8" s="222"/>
      <c r="BM8" s="222"/>
      <c r="BN8" s="222"/>
      <c r="BO8" s="222"/>
      <c r="BP8" s="222"/>
      <c r="BQ8" s="227">
        <v>2</v>
      </c>
      <c r="BR8" s="228"/>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23"/>
    </row>
    <row r="9" spans="1:131" s="224" customFormat="1" ht="26.25" hidden="1" customHeight="1" x14ac:dyDescent="0.15">
      <c r="A9" s="227">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21"/>
      <c r="BA9" s="221"/>
      <c r="BB9" s="221"/>
      <c r="BC9" s="221"/>
      <c r="BD9" s="221"/>
      <c r="BE9" s="222"/>
      <c r="BF9" s="222"/>
      <c r="BG9" s="222"/>
      <c r="BH9" s="222"/>
      <c r="BI9" s="222"/>
      <c r="BJ9" s="222"/>
      <c r="BK9" s="222"/>
      <c r="BL9" s="222"/>
      <c r="BM9" s="222"/>
      <c r="BN9" s="222"/>
      <c r="BO9" s="222"/>
      <c r="BP9" s="222"/>
      <c r="BQ9" s="227">
        <v>3</v>
      </c>
      <c r="BR9" s="228"/>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23"/>
    </row>
    <row r="10" spans="1:131" s="224" customFormat="1" ht="26.25" hidden="1" customHeight="1" x14ac:dyDescent="0.15">
      <c r="A10" s="227">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1"/>
      <c r="BA10" s="221"/>
      <c r="BB10" s="221"/>
      <c r="BC10" s="221"/>
      <c r="BD10" s="221"/>
      <c r="BE10" s="222"/>
      <c r="BF10" s="222"/>
      <c r="BG10" s="222"/>
      <c r="BH10" s="222"/>
      <c r="BI10" s="222"/>
      <c r="BJ10" s="222"/>
      <c r="BK10" s="222"/>
      <c r="BL10" s="222"/>
      <c r="BM10" s="222"/>
      <c r="BN10" s="222"/>
      <c r="BO10" s="222"/>
      <c r="BP10" s="222"/>
      <c r="BQ10" s="227">
        <v>4</v>
      </c>
      <c r="BR10" s="228"/>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23"/>
    </row>
    <row r="11" spans="1:131" s="224" customFormat="1" ht="26.25" hidden="1" customHeight="1" x14ac:dyDescent="0.15">
      <c r="A11" s="227">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1"/>
      <c r="BA11" s="221"/>
      <c r="BB11" s="221"/>
      <c r="BC11" s="221"/>
      <c r="BD11" s="221"/>
      <c r="BE11" s="222"/>
      <c r="BF11" s="222"/>
      <c r="BG11" s="222"/>
      <c r="BH11" s="222"/>
      <c r="BI11" s="222"/>
      <c r="BJ11" s="222"/>
      <c r="BK11" s="222"/>
      <c r="BL11" s="222"/>
      <c r="BM11" s="222"/>
      <c r="BN11" s="222"/>
      <c r="BO11" s="222"/>
      <c r="BP11" s="222"/>
      <c r="BQ11" s="227">
        <v>5</v>
      </c>
      <c r="BR11" s="228"/>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23"/>
    </row>
    <row r="12" spans="1:131" s="224" customFormat="1" ht="26.25" hidden="1" customHeight="1" x14ac:dyDescent="0.15">
      <c r="A12" s="227">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1"/>
      <c r="BA12" s="221"/>
      <c r="BB12" s="221"/>
      <c r="BC12" s="221"/>
      <c r="BD12" s="221"/>
      <c r="BE12" s="222"/>
      <c r="BF12" s="222"/>
      <c r="BG12" s="222"/>
      <c r="BH12" s="222"/>
      <c r="BI12" s="222"/>
      <c r="BJ12" s="222"/>
      <c r="BK12" s="222"/>
      <c r="BL12" s="222"/>
      <c r="BM12" s="222"/>
      <c r="BN12" s="222"/>
      <c r="BO12" s="222"/>
      <c r="BP12" s="222"/>
      <c r="BQ12" s="227">
        <v>6</v>
      </c>
      <c r="BR12" s="228"/>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23"/>
    </row>
    <row r="13" spans="1:131" s="224" customFormat="1" ht="26.25" hidden="1" customHeight="1" x14ac:dyDescent="0.15">
      <c r="A13" s="227">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1"/>
      <c r="BA13" s="221"/>
      <c r="BB13" s="221"/>
      <c r="BC13" s="221"/>
      <c r="BD13" s="221"/>
      <c r="BE13" s="222"/>
      <c r="BF13" s="222"/>
      <c r="BG13" s="222"/>
      <c r="BH13" s="222"/>
      <c r="BI13" s="222"/>
      <c r="BJ13" s="222"/>
      <c r="BK13" s="222"/>
      <c r="BL13" s="222"/>
      <c r="BM13" s="222"/>
      <c r="BN13" s="222"/>
      <c r="BO13" s="222"/>
      <c r="BP13" s="222"/>
      <c r="BQ13" s="227">
        <v>7</v>
      </c>
      <c r="BR13" s="228"/>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23"/>
    </row>
    <row r="14" spans="1:131" s="224" customFormat="1" ht="26.25" hidden="1" customHeight="1" x14ac:dyDescent="0.15">
      <c r="A14" s="227">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1"/>
      <c r="BA14" s="221"/>
      <c r="BB14" s="221"/>
      <c r="BC14" s="221"/>
      <c r="BD14" s="221"/>
      <c r="BE14" s="222"/>
      <c r="BF14" s="222"/>
      <c r="BG14" s="222"/>
      <c r="BH14" s="222"/>
      <c r="BI14" s="222"/>
      <c r="BJ14" s="222"/>
      <c r="BK14" s="222"/>
      <c r="BL14" s="222"/>
      <c r="BM14" s="222"/>
      <c r="BN14" s="222"/>
      <c r="BO14" s="222"/>
      <c r="BP14" s="222"/>
      <c r="BQ14" s="227">
        <v>8</v>
      </c>
      <c r="BR14" s="228"/>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23"/>
    </row>
    <row r="15" spans="1:131" s="224" customFormat="1" ht="26.25" hidden="1" customHeight="1" x14ac:dyDescent="0.15">
      <c r="A15" s="227">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1"/>
      <c r="BA15" s="221"/>
      <c r="BB15" s="221"/>
      <c r="BC15" s="221"/>
      <c r="BD15" s="221"/>
      <c r="BE15" s="222"/>
      <c r="BF15" s="222"/>
      <c r="BG15" s="222"/>
      <c r="BH15" s="222"/>
      <c r="BI15" s="222"/>
      <c r="BJ15" s="222"/>
      <c r="BK15" s="222"/>
      <c r="BL15" s="222"/>
      <c r="BM15" s="222"/>
      <c r="BN15" s="222"/>
      <c r="BO15" s="222"/>
      <c r="BP15" s="222"/>
      <c r="BQ15" s="227">
        <v>9</v>
      </c>
      <c r="BR15" s="228"/>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23"/>
    </row>
    <row r="16" spans="1:131" s="224" customFormat="1" ht="26.25" hidden="1" customHeight="1" x14ac:dyDescent="0.15">
      <c r="A16" s="227">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1"/>
      <c r="BA16" s="221"/>
      <c r="BB16" s="221"/>
      <c r="BC16" s="221"/>
      <c r="BD16" s="221"/>
      <c r="BE16" s="222"/>
      <c r="BF16" s="222"/>
      <c r="BG16" s="222"/>
      <c r="BH16" s="222"/>
      <c r="BI16" s="222"/>
      <c r="BJ16" s="222"/>
      <c r="BK16" s="222"/>
      <c r="BL16" s="222"/>
      <c r="BM16" s="222"/>
      <c r="BN16" s="222"/>
      <c r="BO16" s="222"/>
      <c r="BP16" s="222"/>
      <c r="BQ16" s="227">
        <v>10</v>
      </c>
      <c r="BR16" s="228"/>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23"/>
    </row>
    <row r="17" spans="1:131" s="224" customFormat="1" ht="26.25" hidden="1" customHeight="1" x14ac:dyDescent="0.15">
      <c r="A17" s="227">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1"/>
      <c r="BA17" s="221"/>
      <c r="BB17" s="221"/>
      <c r="BC17" s="221"/>
      <c r="BD17" s="221"/>
      <c r="BE17" s="222"/>
      <c r="BF17" s="222"/>
      <c r="BG17" s="222"/>
      <c r="BH17" s="222"/>
      <c r="BI17" s="222"/>
      <c r="BJ17" s="222"/>
      <c r="BK17" s="222"/>
      <c r="BL17" s="222"/>
      <c r="BM17" s="222"/>
      <c r="BN17" s="222"/>
      <c r="BO17" s="222"/>
      <c r="BP17" s="222"/>
      <c r="BQ17" s="227">
        <v>11</v>
      </c>
      <c r="BR17" s="228"/>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23"/>
    </row>
    <row r="18" spans="1:131" s="224" customFormat="1" ht="26.25" hidden="1" customHeight="1" x14ac:dyDescent="0.15">
      <c r="A18" s="227">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1"/>
      <c r="BA18" s="221"/>
      <c r="BB18" s="221"/>
      <c r="BC18" s="221"/>
      <c r="BD18" s="221"/>
      <c r="BE18" s="222"/>
      <c r="BF18" s="222"/>
      <c r="BG18" s="222"/>
      <c r="BH18" s="222"/>
      <c r="BI18" s="222"/>
      <c r="BJ18" s="222"/>
      <c r="BK18" s="222"/>
      <c r="BL18" s="222"/>
      <c r="BM18" s="222"/>
      <c r="BN18" s="222"/>
      <c r="BO18" s="222"/>
      <c r="BP18" s="222"/>
      <c r="BQ18" s="227">
        <v>12</v>
      </c>
      <c r="BR18" s="228"/>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23"/>
    </row>
    <row r="19" spans="1:131" s="224" customFormat="1" ht="26.25" hidden="1" customHeight="1" x14ac:dyDescent="0.15">
      <c r="A19" s="227">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1"/>
      <c r="BA19" s="221"/>
      <c r="BB19" s="221"/>
      <c r="BC19" s="221"/>
      <c r="BD19" s="221"/>
      <c r="BE19" s="222"/>
      <c r="BF19" s="222"/>
      <c r="BG19" s="222"/>
      <c r="BH19" s="222"/>
      <c r="BI19" s="222"/>
      <c r="BJ19" s="222"/>
      <c r="BK19" s="222"/>
      <c r="BL19" s="222"/>
      <c r="BM19" s="222"/>
      <c r="BN19" s="222"/>
      <c r="BO19" s="222"/>
      <c r="BP19" s="222"/>
      <c r="BQ19" s="227">
        <v>13</v>
      </c>
      <c r="BR19" s="228"/>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23"/>
    </row>
    <row r="20" spans="1:131" s="224" customFormat="1" ht="26.25" hidden="1" customHeight="1" x14ac:dyDescent="0.15">
      <c r="A20" s="227">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1"/>
      <c r="BA20" s="221"/>
      <c r="BB20" s="221"/>
      <c r="BC20" s="221"/>
      <c r="BD20" s="221"/>
      <c r="BE20" s="222"/>
      <c r="BF20" s="222"/>
      <c r="BG20" s="222"/>
      <c r="BH20" s="222"/>
      <c r="BI20" s="222"/>
      <c r="BJ20" s="222"/>
      <c r="BK20" s="222"/>
      <c r="BL20" s="222"/>
      <c r="BM20" s="222"/>
      <c r="BN20" s="222"/>
      <c r="BO20" s="222"/>
      <c r="BP20" s="222"/>
      <c r="BQ20" s="227">
        <v>14</v>
      </c>
      <c r="BR20" s="228"/>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23"/>
    </row>
    <row r="21" spans="1:131" s="224" customFormat="1" ht="26.25" customHeight="1" thickBot="1" x14ac:dyDescent="0.2">
      <c r="A21" s="227">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1"/>
      <c r="BA21" s="221"/>
      <c r="BB21" s="221"/>
      <c r="BC21" s="221"/>
      <c r="BD21" s="221"/>
      <c r="BE21" s="222"/>
      <c r="BF21" s="222"/>
      <c r="BG21" s="222"/>
      <c r="BH21" s="222"/>
      <c r="BI21" s="222"/>
      <c r="BJ21" s="222"/>
      <c r="BK21" s="222"/>
      <c r="BL21" s="222"/>
      <c r="BM21" s="222"/>
      <c r="BN21" s="222"/>
      <c r="BO21" s="222"/>
      <c r="BP21" s="222"/>
      <c r="BQ21" s="227">
        <v>15</v>
      </c>
      <c r="BR21" s="228"/>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23"/>
    </row>
    <row r="22" spans="1:131" s="224" customFormat="1" ht="26.25" customHeight="1" x14ac:dyDescent="0.15">
      <c r="A22" s="227">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22"/>
      <c r="BF22" s="222"/>
      <c r="BG22" s="222"/>
      <c r="BH22" s="222"/>
      <c r="BI22" s="222"/>
      <c r="BJ22" s="222"/>
      <c r="BK22" s="222"/>
      <c r="BL22" s="222"/>
      <c r="BM22" s="222"/>
      <c r="BN22" s="222"/>
      <c r="BO22" s="222"/>
      <c r="BP22" s="222"/>
      <c r="BQ22" s="227">
        <v>16</v>
      </c>
      <c r="BR22" s="228"/>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23"/>
    </row>
    <row r="23" spans="1:131" s="224" customFormat="1" ht="26.25" customHeight="1" thickBot="1" x14ac:dyDescent="0.2">
      <c r="A23" s="229" t="s">
        <v>390</v>
      </c>
      <c r="B23" s="933" t="s">
        <v>391</v>
      </c>
      <c r="C23" s="934"/>
      <c r="D23" s="934"/>
      <c r="E23" s="934"/>
      <c r="F23" s="934"/>
      <c r="G23" s="934"/>
      <c r="H23" s="934"/>
      <c r="I23" s="934"/>
      <c r="J23" s="934"/>
      <c r="K23" s="934"/>
      <c r="L23" s="934"/>
      <c r="M23" s="934"/>
      <c r="N23" s="934"/>
      <c r="O23" s="934"/>
      <c r="P23" s="944"/>
      <c r="Q23" s="1067">
        <v>33522</v>
      </c>
      <c r="R23" s="1061"/>
      <c r="S23" s="1061"/>
      <c r="T23" s="1061"/>
      <c r="U23" s="1061"/>
      <c r="V23" s="1061">
        <v>32206</v>
      </c>
      <c r="W23" s="1061"/>
      <c r="X23" s="1061"/>
      <c r="Y23" s="1061"/>
      <c r="Z23" s="1061"/>
      <c r="AA23" s="1061">
        <v>1316</v>
      </c>
      <c r="AB23" s="1061"/>
      <c r="AC23" s="1061"/>
      <c r="AD23" s="1061"/>
      <c r="AE23" s="1068"/>
      <c r="AF23" s="1069">
        <v>1300</v>
      </c>
      <c r="AG23" s="1061"/>
      <c r="AH23" s="1061"/>
      <c r="AI23" s="1061"/>
      <c r="AJ23" s="1070"/>
      <c r="AK23" s="1071"/>
      <c r="AL23" s="1072"/>
      <c r="AM23" s="1072"/>
      <c r="AN23" s="1072"/>
      <c r="AO23" s="1072"/>
      <c r="AP23" s="1061">
        <v>14712</v>
      </c>
      <c r="AQ23" s="1061"/>
      <c r="AR23" s="1061"/>
      <c r="AS23" s="1061"/>
      <c r="AT23" s="1061"/>
      <c r="AU23" s="1062"/>
      <c r="AV23" s="1062"/>
      <c r="AW23" s="1062"/>
      <c r="AX23" s="1062"/>
      <c r="AY23" s="1063"/>
      <c r="AZ23" s="1064" t="s">
        <v>392</v>
      </c>
      <c r="BA23" s="1065"/>
      <c r="BB23" s="1065"/>
      <c r="BC23" s="1065"/>
      <c r="BD23" s="1066"/>
      <c r="BE23" s="222"/>
      <c r="BF23" s="222"/>
      <c r="BG23" s="222"/>
      <c r="BH23" s="222"/>
      <c r="BI23" s="222"/>
      <c r="BJ23" s="222"/>
      <c r="BK23" s="222"/>
      <c r="BL23" s="222"/>
      <c r="BM23" s="222"/>
      <c r="BN23" s="222"/>
      <c r="BO23" s="222"/>
      <c r="BP23" s="222"/>
      <c r="BQ23" s="227">
        <v>17</v>
      </c>
      <c r="BR23" s="228"/>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23"/>
    </row>
    <row r="24" spans="1:131" s="224"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1"/>
      <c r="BA24" s="221"/>
      <c r="BB24" s="221"/>
      <c r="BC24" s="221"/>
      <c r="BD24" s="221"/>
      <c r="BE24" s="222"/>
      <c r="BF24" s="222"/>
      <c r="BG24" s="222"/>
      <c r="BH24" s="222"/>
      <c r="BI24" s="222"/>
      <c r="BJ24" s="222"/>
      <c r="BK24" s="222"/>
      <c r="BL24" s="222"/>
      <c r="BM24" s="222"/>
      <c r="BN24" s="222"/>
      <c r="BO24" s="222"/>
      <c r="BP24" s="222"/>
      <c r="BQ24" s="227">
        <v>18</v>
      </c>
      <c r="BR24" s="228"/>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23"/>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1"/>
      <c r="BK25" s="221"/>
      <c r="BL25" s="221"/>
      <c r="BM25" s="221"/>
      <c r="BN25" s="221"/>
      <c r="BO25" s="230"/>
      <c r="BP25" s="230"/>
      <c r="BQ25" s="227">
        <v>19</v>
      </c>
      <c r="BR25" s="228"/>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19"/>
    </row>
    <row r="26" spans="1:131" ht="26.25" customHeight="1" x14ac:dyDescent="0.15">
      <c r="A26" s="995" t="s">
        <v>369</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376</v>
      </c>
      <c r="BF26" s="1002"/>
      <c r="BG26" s="1002"/>
      <c r="BH26" s="1002"/>
      <c r="BI26" s="1015"/>
      <c r="BJ26" s="221"/>
      <c r="BK26" s="221"/>
      <c r="BL26" s="221"/>
      <c r="BM26" s="221"/>
      <c r="BN26" s="221"/>
      <c r="BO26" s="230"/>
      <c r="BP26" s="230"/>
      <c r="BQ26" s="227">
        <v>20</v>
      </c>
      <c r="BR26" s="228"/>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19"/>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1"/>
      <c r="BK27" s="221"/>
      <c r="BL27" s="221"/>
      <c r="BM27" s="221"/>
      <c r="BN27" s="221"/>
      <c r="BO27" s="230"/>
      <c r="BP27" s="230"/>
      <c r="BQ27" s="227">
        <v>21</v>
      </c>
      <c r="BR27" s="228"/>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19"/>
    </row>
    <row r="28" spans="1:131" ht="26.25" customHeight="1" thickTop="1" x14ac:dyDescent="0.15">
      <c r="A28" s="231">
        <v>1</v>
      </c>
      <c r="B28" s="1047" t="s">
        <v>403</v>
      </c>
      <c r="C28" s="1048"/>
      <c r="D28" s="1048"/>
      <c r="E28" s="1048"/>
      <c r="F28" s="1048"/>
      <c r="G28" s="1048"/>
      <c r="H28" s="1048"/>
      <c r="I28" s="1048"/>
      <c r="J28" s="1048"/>
      <c r="K28" s="1048"/>
      <c r="L28" s="1048"/>
      <c r="M28" s="1048"/>
      <c r="N28" s="1048"/>
      <c r="O28" s="1048"/>
      <c r="P28" s="1049"/>
      <c r="Q28" s="1050">
        <v>8055</v>
      </c>
      <c r="R28" s="1051"/>
      <c r="S28" s="1051"/>
      <c r="T28" s="1051"/>
      <c r="U28" s="1051"/>
      <c r="V28" s="1051">
        <v>7812</v>
      </c>
      <c r="W28" s="1051"/>
      <c r="X28" s="1051"/>
      <c r="Y28" s="1051"/>
      <c r="Z28" s="1051"/>
      <c r="AA28" s="1051">
        <v>243</v>
      </c>
      <c r="AB28" s="1051"/>
      <c r="AC28" s="1051"/>
      <c r="AD28" s="1051"/>
      <c r="AE28" s="1052"/>
      <c r="AF28" s="1053">
        <v>243</v>
      </c>
      <c r="AG28" s="1051"/>
      <c r="AH28" s="1051"/>
      <c r="AI28" s="1051"/>
      <c r="AJ28" s="1054"/>
      <c r="AK28" s="1042">
        <v>867</v>
      </c>
      <c r="AL28" s="1043"/>
      <c r="AM28" s="1043"/>
      <c r="AN28" s="1043"/>
      <c r="AO28" s="1043"/>
      <c r="AP28" s="1043" t="s">
        <v>586</v>
      </c>
      <c r="AQ28" s="1043"/>
      <c r="AR28" s="1043"/>
      <c r="AS28" s="1043"/>
      <c r="AT28" s="1043"/>
      <c r="AU28" s="1043" t="s">
        <v>586</v>
      </c>
      <c r="AV28" s="1043"/>
      <c r="AW28" s="1043"/>
      <c r="AX28" s="1043"/>
      <c r="AY28" s="1043"/>
      <c r="AZ28" s="1044" t="s">
        <v>586</v>
      </c>
      <c r="BA28" s="1044"/>
      <c r="BB28" s="1044"/>
      <c r="BC28" s="1044"/>
      <c r="BD28" s="1044"/>
      <c r="BE28" s="1045"/>
      <c r="BF28" s="1045"/>
      <c r="BG28" s="1045"/>
      <c r="BH28" s="1045"/>
      <c r="BI28" s="1046"/>
      <c r="BJ28" s="221"/>
      <c r="BK28" s="221"/>
      <c r="BL28" s="221"/>
      <c r="BM28" s="221"/>
      <c r="BN28" s="221"/>
      <c r="BO28" s="230"/>
      <c r="BP28" s="230"/>
      <c r="BQ28" s="227">
        <v>22</v>
      </c>
      <c r="BR28" s="228"/>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19"/>
    </row>
    <row r="29" spans="1:131" ht="26.25" customHeight="1" x14ac:dyDescent="0.15">
      <c r="A29" s="231">
        <v>2</v>
      </c>
      <c r="B29" s="1030" t="s">
        <v>404</v>
      </c>
      <c r="C29" s="1031"/>
      <c r="D29" s="1031"/>
      <c r="E29" s="1031"/>
      <c r="F29" s="1031"/>
      <c r="G29" s="1031"/>
      <c r="H29" s="1031"/>
      <c r="I29" s="1031"/>
      <c r="J29" s="1031"/>
      <c r="K29" s="1031"/>
      <c r="L29" s="1031"/>
      <c r="M29" s="1031"/>
      <c r="N29" s="1031"/>
      <c r="O29" s="1031"/>
      <c r="P29" s="1032"/>
      <c r="Q29" s="1038">
        <v>5366</v>
      </c>
      <c r="R29" s="1039"/>
      <c r="S29" s="1039"/>
      <c r="T29" s="1039"/>
      <c r="U29" s="1039"/>
      <c r="V29" s="1039">
        <v>5308</v>
      </c>
      <c r="W29" s="1039"/>
      <c r="X29" s="1039"/>
      <c r="Y29" s="1039"/>
      <c r="Z29" s="1039"/>
      <c r="AA29" s="1039">
        <v>58</v>
      </c>
      <c r="AB29" s="1039"/>
      <c r="AC29" s="1039"/>
      <c r="AD29" s="1039"/>
      <c r="AE29" s="1040"/>
      <c r="AF29" s="1035">
        <v>58</v>
      </c>
      <c r="AG29" s="1036"/>
      <c r="AH29" s="1036"/>
      <c r="AI29" s="1036"/>
      <c r="AJ29" s="1037"/>
      <c r="AK29" s="976">
        <v>1077</v>
      </c>
      <c r="AL29" s="967"/>
      <c r="AM29" s="967"/>
      <c r="AN29" s="967"/>
      <c r="AO29" s="967"/>
      <c r="AP29" s="967" t="s">
        <v>586</v>
      </c>
      <c r="AQ29" s="967"/>
      <c r="AR29" s="967"/>
      <c r="AS29" s="967"/>
      <c r="AT29" s="967"/>
      <c r="AU29" s="967" t="s">
        <v>586</v>
      </c>
      <c r="AV29" s="967"/>
      <c r="AW29" s="967"/>
      <c r="AX29" s="967"/>
      <c r="AY29" s="967"/>
      <c r="AZ29" s="1041" t="s">
        <v>586</v>
      </c>
      <c r="BA29" s="1041"/>
      <c r="BB29" s="1041"/>
      <c r="BC29" s="1041"/>
      <c r="BD29" s="1041"/>
      <c r="BE29" s="968"/>
      <c r="BF29" s="968"/>
      <c r="BG29" s="968"/>
      <c r="BH29" s="968"/>
      <c r="BI29" s="969"/>
      <c r="BJ29" s="221"/>
      <c r="BK29" s="221"/>
      <c r="BL29" s="221"/>
      <c r="BM29" s="221"/>
      <c r="BN29" s="221"/>
      <c r="BO29" s="230"/>
      <c r="BP29" s="230"/>
      <c r="BQ29" s="227">
        <v>23</v>
      </c>
      <c r="BR29" s="228"/>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19"/>
    </row>
    <row r="30" spans="1:131" ht="26.25" customHeight="1" x14ac:dyDescent="0.15">
      <c r="A30" s="231">
        <v>3</v>
      </c>
      <c r="B30" s="1030" t="s">
        <v>405</v>
      </c>
      <c r="C30" s="1031"/>
      <c r="D30" s="1031"/>
      <c r="E30" s="1031"/>
      <c r="F30" s="1031"/>
      <c r="G30" s="1031"/>
      <c r="H30" s="1031"/>
      <c r="I30" s="1031"/>
      <c r="J30" s="1031"/>
      <c r="K30" s="1031"/>
      <c r="L30" s="1031"/>
      <c r="M30" s="1031"/>
      <c r="N30" s="1031"/>
      <c r="O30" s="1031"/>
      <c r="P30" s="1032"/>
      <c r="Q30" s="1038">
        <v>1658</v>
      </c>
      <c r="R30" s="1039"/>
      <c r="S30" s="1039"/>
      <c r="T30" s="1039"/>
      <c r="U30" s="1039"/>
      <c r="V30" s="1039">
        <v>1615</v>
      </c>
      <c r="W30" s="1039"/>
      <c r="X30" s="1039"/>
      <c r="Y30" s="1039"/>
      <c r="Z30" s="1039"/>
      <c r="AA30" s="1039">
        <v>43</v>
      </c>
      <c r="AB30" s="1039"/>
      <c r="AC30" s="1039"/>
      <c r="AD30" s="1039"/>
      <c r="AE30" s="1040"/>
      <c r="AF30" s="1035">
        <v>43</v>
      </c>
      <c r="AG30" s="1036"/>
      <c r="AH30" s="1036"/>
      <c r="AI30" s="1036"/>
      <c r="AJ30" s="1037"/>
      <c r="AK30" s="976">
        <v>822</v>
      </c>
      <c r="AL30" s="967"/>
      <c r="AM30" s="967"/>
      <c r="AN30" s="967"/>
      <c r="AO30" s="967"/>
      <c r="AP30" s="967" t="s">
        <v>586</v>
      </c>
      <c r="AQ30" s="967"/>
      <c r="AR30" s="967"/>
      <c r="AS30" s="967"/>
      <c r="AT30" s="967"/>
      <c r="AU30" s="967" t="s">
        <v>586</v>
      </c>
      <c r="AV30" s="967"/>
      <c r="AW30" s="967"/>
      <c r="AX30" s="967"/>
      <c r="AY30" s="967"/>
      <c r="AZ30" s="1041" t="s">
        <v>586</v>
      </c>
      <c r="BA30" s="1041"/>
      <c r="BB30" s="1041"/>
      <c r="BC30" s="1041"/>
      <c r="BD30" s="1041"/>
      <c r="BE30" s="968"/>
      <c r="BF30" s="968"/>
      <c r="BG30" s="968"/>
      <c r="BH30" s="968"/>
      <c r="BI30" s="969"/>
      <c r="BJ30" s="221"/>
      <c r="BK30" s="221"/>
      <c r="BL30" s="221"/>
      <c r="BM30" s="221"/>
      <c r="BN30" s="221"/>
      <c r="BO30" s="230"/>
      <c r="BP30" s="230"/>
      <c r="BQ30" s="227">
        <v>24</v>
      </c>
      <c r="BR30" s="228"/>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19"/>
    </row>
    <row r="31" spans="1:131" ht="26.25" customHeight="1" x14ac:dyDescent="0.15">
      <c r="A31" s="231">
        <v>4</v>
      </c>
      <c r="B31" s="1030" t="s">
        <v>406</v>
      </c>
      <c r="C31" s="1031"/>
      <c r="D31" s="1031"/>
      <c r="E31" s="1031"/>
      <c r="F31" s="1031"/>
      <c r="G31" s="1031"/>
      <c r="H31" s="1031"/>
      <c r="I31" s="1031"/>
      <c r="J31" s="1031"/>
      <c r="K31" s="1031"/>
      <c r="L31" s="1031"/>
      <c r="M31" s="1031"/>
      <c r="N31" s="1031"/>
      <c r="O31" s="1031"/>
      <c r="P31" s="1032"/>
      <c r="Q31" s="1038">
        <v>1293</v>
      </c>
      <c r="R31" s="1039"/>
      <c r="S31" s="1039"/>
      <c r="T31" s="1039"/>
      <c r="U31" s="1039"/>
      <c r="V31" s="1039">
        <v>1214</v>
      </c>
      <c r="W31" s="1039"/>
      <c r="X31" s="1039"/>
      <c r="Y31" s="1039"/>
      <c r="Z31" s="1039"/>
      <c r="AA31" s="1039">
        <v>79</v>
      </c>
      <c r="AB31" s="1039"/>
      <c r="AC31" s="1039"/>
      <c r="AD31" s="1039"/>
      <c r="AE31" s="1040"/>
      <c r="AF31" s="1035">
        <v>326</v>
      </c>
      <c r="AG31" s="1036"/>
      <c r="AH31" s="1036"/>
      <c r="AI31" s="1036"/>
      <c r="AJ31" s="1037"/>
      <c r="AK31" s="976">
        <v>51</v>
      </c>
      <c r="AL31" s="967"/>
      <c r="AM31" s="967"/>
      <c r="AN31" s="967"/>
      <c r="AO31" s="967"/>
      <c r="AP31" s="967">
        <v>1106</v>
      </c>
      <c r="AQ31" s="967"/>
      <c r="AR31" s="967"/>
      <c r="AS31" s="967"/>
      <c r="AT31" s="967"/>
      <c r="AU31" s="967">
        <v>195</v>
      </c>
      <c r="AV31" s="967"/>
      <c r="AW31" s="967"/>
      <c r="AX31" s="967"/>
      <c r="AY31" s="967"/>
      <c r="AZ31" s="1041" t="s">
        <v>586</v>
      </c>
      <c r="BA31" s="1041"/>
      <c r="BB31" s="1041"/>
      <c r="BC31" s="1041"/>
      <c r="BD31" s="1041"/>
      <c r="BE31" s="968" t="s">
        <v>407</v>
      </c>
      <c r="BF31" s="968"/>
      <c r="BG31" s="968"/>
      <c r="BH31" s="968"/>
      <c r="BI31" s="969"/>
      <c r="BJ31" s="221"/>
      <c r="BK31" s="221"/>
      <c r="BL31" s="221"/>
      <c r="BM31" s="221"/>
      <c r="BN31" s="221"/>
      <c r="BO31" s="230"/>
      <c r="BP31" s="230"/>
      <c r="BQ31" s="227">
        <v>25</v>
      </c>
      <c r="BR31" s="228"/>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19"/>
    </row>
    <row r="32" spans="1:131" ht="26.25" customHeight="1" x14ac:dyDescent="0.15">
      <c r="A32" s="231">
        <v>5</v>
      </c>
      <c r="B32" s="1030" t="s">
        <v>408</v>
      </c>
      <c r="C32" s="1031"/>
      <c r="D32" s="1031"/>
      <c r="E32" s="1031"/>
      <c r="F32" s="1031"/>
      <c r="G32" s="1031"/>
      <c r="H32" s="1031"/>
      <c r="I32" s="1031"/>
      <c r="J32" s="1031"/>
      <c r="K32" s="1031"/>
      <c r="L32" s="1031"/>
      <c r="M32" s="1031"/>
      <c r="N32" s="1031"/>
      <c r="O32" s="1031"/>
      <c r="P32" s="1032"/>
      <c r="Q32" s="1038">
        <v>1006</v>
      </c>
      <c r="R32" s="1039"/>
      <c r="S32" s="1039"/>
      <c r="T32" s="1039"/>
      <c r="U32" s="1039"/>
      <c r="V32" s="1039">
        <v>889</v>
      </c>
      <c r="W32" s="1039"/>
      <c r="X32" s="1039"/>
      <c r="Y32" s="1039"/>
      <c r="Z32" s="1039"/>
      <c r="AA32" s="1039">
        <v>117</v>
      </c>
      <c r="AB32" s="1039"/>
      <c r="AC32" s="1039"/>
      <c r="AD32" s="1039"/>
      <c r="AE32" s="1040"/>
      <c r="AF32" s="1035" t="s">
        <v>409</v>
      </c>
      <c r="AG32" s="1036"/>
      <c r="AH32" s="1036"/>
      <c r="AI32" s="1036"/>
      <c r="AJ32" s="1037"/>
      <c r="AK32" s="976">
        <v>470</v>
      </c>
      <c r="AL32" s="967"/>
      <c r="AM32" s="967"/>
      <c r="AN32" s="967"/>
      <c r="AO32" s="967"/>
      <c r="AP32" s="967">
        <v>1731</v>
      </c>
      <c r="AQ32" s="967"/>
      <c r="AR32" s="967"/>
      <c r="AS32" s="967"/>
      <c r="AT32" s="967"/>
      <c r="AU32" s="967">
        <v>1491</v>
      </c>
      <c r="AV32" s="967"/>
      <c r="AW32" s="967"/>
      <c r="AX32" s="967"/>
      <c r="AY32" s="967"/>
      <c r="AZ32" s="1041" t="s">
        <v>586</v>
      </c>
      <c r="BA32" s="1041"/>
      <c r="BB32" s="1041"/>
      <c r="BC32" s="1041"/>
      <c r="BD32" s="1041"/>
      <c r="BE32" s="968" t="s">
        <v>410</v>
      </c>
      <c r="BF32" s="968"/>
      <c r="BG32" s="968"/>
      <c r="BH32" s="968"/>
      <c r="BI32" s="969"/>
      <c r="BJ32" s="221"/>
      <c r="BK32" s="221"/>
      <c r="BL32" s="221"/>
      <c r="BM32" s="221"/>
      <c r="BN32" s="221"/>
      <c r="BO32" s="230"/>
      <c r="BP32" s="230"/>
      <c r="BQ32" s="227">
        <v>26</v>
      </c>
      <c r="BR32" s="228"/>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19"/>
    </row>
    <row r="33" spans="1:131" ht="26.25" customHeight="1" x14ac:dyDescent="0.15">
      <c r="A33" s="231">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76"/>
      <c r="AL33" s="967"/>
      <c r="AM33" s="967"/>
      <c r="AN33" s="967"/>
      <c r="AO33" s="967"/>
      <c r="AP33" s="967"/>
      <c r="AQ33" s="967"/>
      <c r="AR33" s="967"/>
      <c r="AS33" s="967"/>
      <c r="AT33" s="967"/>
      <c r="AU33" s="967"/>
      <c r="AV33" s="967"/>
      <c r="AW33" s="967"/>
      <c r="AX33" s="967"/>
      <c r="AY33" s="967"/>
      <c r="AZ33" s="1041"/>
      <c r="BA33" s="1041"/>
      <c r="BB33" s="1041"/>
      <c r="BC33" s="1041"/>
      <c r="BD33" s="1041"/>
      <c r="BE33" s="968"/>
      <c r="BF33" s="968"/>
      <c r="BG33" s="968"/>
      <c r="BH33" s="968"/>
      <c r="BI33" s="969"/>
      <c r="BJ33" s="221"/>
      <c r="BK33" s="221"/>
      <c r="BL33" s="221"/>
      <c r="BM33" s="221"/>
      <c r="BN33" s="221"/>
      <c r="BO33" s="230"/>
      <c r="BP33" s="230"/>
      <c r="BQ33" s="227">
        <v>27</v>
      </c>
      <c r="BR33" s="228"/>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19"/>
    </row>
    <row r="34" spans="1:131" ht="26.25" hidden="1" customHeight="1" x14ac:dyDescent="0.15">
      <c r="A34" s="231">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76"/>
      <c r="AL34" s="967"/>
      <c r="AM34" s="967"/>
      <c r="AN34" s="967"/>
      <c r="AO34" s="967"/>
      <c r="AP34" s="967"/>
      <c r="AQ34" s="967"/>
      <c r="AR34" s="967"/>
      <c r="AS34" s="967"/>
      <c r="AT34" s="967"/>
      <c r="AU34" s="967"/>
      <c r="AV34" s="967"/>
      <c r="AW34" s="967"/>
      <c r="AX34" s="967"/>
      <c r="AY34" s="967"/>
      <c r="AZ34" s="1041"/>
      <c r="BA34" s="1041"/>
      <c r="BB34" s="1041"/>
      <c r="BC34" s="1041"/>
      <c r="BD34" s="1041"/>
      <c r="BE34" s="968"/>
      <c r="BF34" s="968"/>
      <c r="BG34" s="968"/>
      <c r="BH34" s="968"/>
      <c r="BI34" s="969"/>
      <c r="BJ34" s="221"/>
      <c r="BK34" s="221"/>
      <c r="BL34" s="221"/>
      <c r="BM34" s="221"/>
      <c r="BN34" s="221"/>
      <c r="BO34" s="230"/>
      <c r="BP34" s="230"/>
      <c r="BQ34" s="227">
        <v>28</v>
      </c>
      <c r="BR34" s="228"/>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19"/>
    </row>
    <row r="35" spans="1:131" ht="26.25" hidden="1" customHeight="1" x14ac:dyDescent="0.15">
      <c r="A35" s="231">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76"/>
      <c r="AL35" s="967"/>
      <c r="AM35" s="967"/>
      <c r="AN35" s="967"/>
      <c r="AO35" s="967"/>
      <c r="AP35" s="967"/>
      <c r="AQ35" s="967"/>
      <c r="AR35" s="967"/>
      <c r="AS35" s="967"/>
      <c r="AT35" s="967"/>
      <c r="AU35" s="967"/>
      <c r="AV35" s="967"/>
      <c r="AW35" s="967"/>
      <c r="AX35" s="967"/>
      <c r="AY35" s="967"/>
      <c r="AZ35" s="1041"/>
      <c r="BA35" s="1041"/>
      <c r="BB35" s="1041"/>
      <c r="BC35" s="1041"/>
      <c r="BD35" s="1041"/>
      <c r="BE35" s="968"/>
      <c r="BF35" s="968"/>
      <c r="BG35" s="968"/>
      <c r="BH35" s="968"/>
      <c r="BI35" s="969"/>
      <c r="BJ35" s="221"/>
      <c r="BK35" s="221"/>
      <c r="BL35" s="221"/>
      <c r="BM35" s="221"/>
      <c r="BN35" s="221"/>
      <c r="BO35" s="230"/>
      <c r="BP35" s="230"/>
      <c r="BQ35" s="227">
        <v>29</v>
      </c>
      <c r="BR35" s="228"/>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19"/>
    </row>
    <row r="36" spans="1:131" ht="26.25" hidden="1" customHeight="1" x14ac:dyDescent="0.15">
      <c r="A36" s="231">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76"/>
      <c r="AL36" s="967"/>
      <c r="AM36" s="967"/>
      <c r="AN36" s="967"/>
      <c r="AO36" s="967"/>
      <c r="AP36" s="967"/>
      <c r="AQ36" s="967"/>
      <c r="AR36" s="967"/>
      <c r="AS36" s="967"/>
      <c r="AT36" s="967"/>
      <c r="AU36" s="967"/>
      <c r="AV36" s="967"/>
      <c r="AW36" s="967"/>
      <c r="AX36" s="967"/>
      <c r="AY36" s="967"/>
      <c r="AZ36" s="1041"/>
      <c r="BA36" s="1041"/>
      <c r="BB36" s="1041"/>
      <c r="BC36" s="1041"/>
      <c r="BD36" s="1041"/>
      <c r="BE36" s="968"/>
      <c r="BF36" s="968"/>
      <c r="BG36" s="968"/>
      <c r="BH36" s="968"/>
      <c r="BI36" s="969"/>
      <c r="BJ36" s="221"/>
      <c r="BK36" s="221"/>
      <c r="BL36" s="221"/>
      <c r="BM36" s="221"/>
      <c r="BN36" s="221"/>
      <c r="BO36" s="230"/>
      <c r="BP36" s="230"/>
      <c r="BQ36" s="227">
        <v>30</v>
      </c>
      <c r="BR36" s="228"/>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19"/>
    </row>
    <row r="37" spans="1:131" ht="26.25" hidden="1" customHeight="1" x14ac:dyDescent="0.15">
      <c r="A37" s="231">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76"/>
      <c r="AL37" s="967"/>
      <c r="AM37" s="967"/>
      <c r="AN37" s="967"/>
      <c r="AO37" s="967"/>
      <c r="AP37" s="967"/>
      <c r="AQ37" s="967"/>
      <c r="AR37" s="967"/>
      <c r="AS37" s="967"/>
      <c r="AT37" s="967"/>
      <c r="AU37" s="967"/>
      <c r="AV37" s="967"/>
      <c r="AW37" s="967"/>
      <c r="AX37" s="967"/>
      <c r="AY37" s="967"/>
      <c r="AZ37" s="1041"/>
      <c r="BA37" s="1041"/>
      <c r="BB37" s="1041"/>
      <c r="BC37" s="1041"/>
      <c r="BD37" s="1041"/>
      <c r="BE37" s="968"/>
      <c r="BF37" s="968"/>
      <c r="BG37" s="968"/>
      <c r="BH37" s="968"/>
      <c r="BI37" s="969"/>
      <c r="BJ37" s="221"/>
      <c r="BK37" s="221"/>
      <c r="BL37" s="221"/>
      <c r="BM37" s="221"/>
      <c r="BN37" s="221"/>
      <c r="BO37" s="230"/>
      <c r="BP37" s="230"/>
      <c r="BQ37" s="227">
        <v>31</v>
      </c>
      <c r="BR37" s="228"/>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19"/>
    </row>
    <row r="38" spans="1:131" ht="26.25" hidden="1" customHeight="1" x14ac:dyDescent="0.15">
      <c r="A38" s="231">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76"/>
      <c r="AL38" s="967"/>
      <c r="AM38" s="967"/>
      <c r="AN38" s="967"/>
      <c r="AO38" s="967"/>
      <c r="AP38" s="967"/>
      <c r="AQ38" s="967"/>
      <c r="AR38" s="967"/>
      <c r="AS38" s="967"/>
      <c r="AT38" s="967"/>
      <c r="AU38" s="967"/>
      <c r="AV38" s="967"/>
      <c r="AW38" s="967"/>
      <c r="AX38" s="967"/>
      <c r="AY38" s="967"/>
      <c r="AZ38" s="1041"/>
      <c r="BA38" s="1041"/>
      <c r="BB38" s="1041"/>
      <c r="BC38" s="1041"/>
      <c r="BD38" s="1041"/>
      <c r="BE38" s="968"/>
      <c r="BF38" s="968"/>
      <c r="BG38" s="968"/>
      <c r="BH38" s="968"/>
      <c r="BI38" s="969"/>
      <c r="BJ38" s="221"/>
      <c r="BK38" s="221"/>
      <c r="BL38" s="221"/>
      <c r="BM38" s="221"/>
      <c r="BN38" s="221"/>
      <c r="BO38" s="230"/>
      <c r="BP38" s="230"/>
      <c r="BQ38" s="227">
        <v>32</v>
      </c>
      <c r="BR38" s="228"/>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19"/>
    </row>
    <row r="39" spans="1:131" ht="26.25" hidden="1" customHeight="1" x14ac:dyDescent="0.15">
      <c r="A39" s="231">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76"/>
      <c r="AL39" s="967"/>
      <c r="AM39" s="967"/>
      <c r="AN39" s="967"/>
      <c r="AO39" s="967"/>
      <c r="AP39" s="967"/>
      <c r="AQ39" s="967"/>
      <c r="AR39" s="967"/>
      <c r="AS39" s="967"/>
      <c r="AT39" s="967"/>
      <c r="AU39" s="967"/>
      <c r="AV39" s="967"/>
      <c r="AW39" s="967"/>
      <c r="AX39" s="967"/>
      <c r="AY39" s="967"/>
      <c r="AZ39" s="1041"/>
      <c r="BA39" s="1041"/>
      <c r="BB39" s="1041"/>
      <c r="BC39" s="1041"/>
      <c r="BD39" s="1041"/>
      <c r="BE39" s="968"/>
      <c r="BF39" s="968"/>
      <c r="BG39" s="968"/>
      <c r="BH39" s="968"/>
      <c r="BI39" s="969"/>
      <c r="BJ39" s="221"/>
      <c r="BK39" s="221"/>
      <c r="BL39" s="221"/>
      <c r="BM39" s="221"/>
      <c r="BN39" s="221"/>
      <c r="BO39" s="230"/>
      <c r="BP39" s="230"/>
      <c r="BQ39" s="227">
        <v>33</v>
      </c>
      <c r="BR39" s="228"/>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19"/>
    </row>
    <row r="40" spans="1:131" ht="26.25" hidden="1" customHeight="1" x14ac:dyDescent="0.15">
      <c r="A40" s="227">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76"/>
      <c r="AL40" s="967"/>
      <c r="AM40" s="967"/>
      <c r="AN40" s="967"/>
      <c r="AO40" s="967"/>
      <c r="AP40" s="967"/>
      <c r="AQ40" s="967"/>
      <c r="AR40" s="967"/>
      <c r="AS40" s="967"/>
      <c r="AT40" s="967"/>
      <c r="AU40" s="967"/>
      <c r="AV40" s="967"/>
      <c r="AW40" s="967"/>
      <c r="AX40" s="967"/>
      <c r="AY40" s="967"/>
      <c r="AZ40" s="1041"/>
      <c r="BA40" s="1041"/>
      <c r="BB40" s="1041"/>
      <c r="BC40" s="1041"/>
      <c r="BD40" s="1041"/>
      <c r="BE40" s="968"/>
      <c r="BF40" s="968"/>
      <c r="BG40" s="968"/>
      <c r="BH40" s="968"/>
      <c r="BI40" s="969"/>
      <c r="BJ40" s="221"/>
      <c r="BK40" s="221"/>
      <c r="BL40" s="221"/>
      <c r="BM40" s="221"/>
      <c r="BN40" s="221"/>
      <c r="BO40" s="230"/>
      <c r="BP40" s="230"/>
      <c r="BQ40" s="227">
        <v>34</v>
      </c>
      <c r="BR40" s="228"/>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19"/>
    </row>
    <row r="41" spans="1:131" ht="26.25" hidden="1" customHeight="1" x14ac:dyDescent="0.15">
      <c r="A41" s="227">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76"/>
      <c r="AL41" s="967"/>
      <c r="AM41" s="967"/>
      <c r="AN41" s="967"/>
      <c r="AO41" s="967"/>
      <c r="AP41" s="967"/>
      <c r="AQ41" s="967"/>
      <c r="AR41" s="967"/>
      <c r="AS41" s="967"/>
      <c r="AT41" s="967"/>
      <c r="AU41" s="967"/>
      <c r="AV41" s="967"/>
      <c r="AW41" s="967"/>
      <c r="AX41" s="967"/>
      <c r="AY41" s="967"/>
      <c r="AZ41" s="1041"/>
      <c r="BA41" s="1041"/>
      <c r="BB41" s="1041"/>
      <c r="BC41" s="1041"/>
      <c r="BD41" s="1041"/>
      <c r="BE41" s="968"/>
      <c r="BF41" s="968"/>
      <c r="BG41" s="968"/>
      <c r="BH41" s="968"/>
      <c r="BI41" s="969"/>
      <c r="BJ41" s="221"/>
      <c r="BK41" s="221"/>
      <c r="BL41" s="221"/>
      <c r="BM41" s="221"/>
      <c r="BN41" s="221"/>
      <c r="BO41" s="230"/>
      <c r="BP41" s="230"/>
      <c r="BQ41" s="227">
        <v>35</v>
      </c>
      <c r="BR41" s="228"/>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19"/>
    </row>
    <row r="42" spans="1:131" ht="26.25" hidden="1" customHeight="1" x14ac:dyDescent="0.15">
      <c r="A42" s="227">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76"/>
      <c r="AL42" s="967"/>
      <c r="AM42" s="967"/>
      <c r="AN42" s="967"/>
      <c r="AO42" s="967"/>
      <c r="AP42" s="967"/>
      <c r="AQ42" s="967"/>
      <c r="AR42" s="967"/>
      <c r="AS42" s="967"/>
      <c r="AT42" s="967"/>
      <c r="AU42" s="967"/>
      <c r="AV42" s="967"/>
      <c r="AW42" s="967"/>
      <c r="AX42" s="967"/>
      <c r="AY42" s="967"/>
      <c r="AZ42" s="1041"/>
      <c r="BA42" s="1041"/>
      <c r="BB42" s="1041"/>
      <c r="BC42" s="1041"/>
      <c r="BD42" s="1041"/>
      <c r="BE42" s="968"/>
      <c r="BF42" s="968"/>
      <c r="BG42" s="968"/>
      <c r="BH42" s="968"/>
      <c r="BI42" s="969"/>
      <c r="BJ42" s="221"/>
      <c r="BK42" s="221"/>
      <c r="BL42" s="221"/>
      <c r="BM42" s="221"/>
      <c r="BN42" s="221"/>
      <c r="BO42" s="230"/>
      <c r="BP42" s="230"/>
      <c r="BQ42" s="227">
        <v>36</v>
      </c>
      <c r="BR42" s="228"/>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19"/>
    </row>
    <row r="43" spans="1:131" ht="26.25" hidden="1" customHeight="1" x14ac:dyDescent="0.15">
      <c r="A43" s="227">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76"/>
      <c r="AL43" s="967"/>
      <c r="AM43" s="967"/>
      <c r="AN43" s="967"/>
      <c r="AO43" s="967"/>
      <c r="AP43" s="967"/>
      <c r="AQ43" s="967"/>
      <c r="AR43" s="967"/>
      <c r="AS43" s="967"/>
      <c r="AT43" s="967"/>
      <c r="AU43" s="967"/>
      <c r="AV43" s="967"/>
      <c r="AW43" s="967"/>
      <c r="AX43" s="967"/>
      <c r="AY43" s="967"/>
      <c r="AZ43" s="1041"/>
      <c r="BA43" s="1041"/>
      <c r="BB43" s="1041"/>
      <c r="BC43" s="1041"/>
      <c r="BD43" s="1041"/>
      <c r="BE43" s="968"/>
      <c r="BF43" s="968"/>
      <c r="BG43" s="968"/>
      <c r="BH43" s="968"/>
      <c r="BI43" s="969"/>
      <c r="BJ43" s="221"/>
      <c r="BK43" s="221"/>
      <c r="BL43" s="221"/>
      <c r="BM43" s="221"/>
      <c r="BN43" s="221"/>
      <c r="BO43" s="230"/>
      <c r="BP43" s="230"/>
      <c r="BQ43" s="227">
        <v>37</v>
      </c>
      <c r="BR43" s="228"/>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19"/>
    </row>
    <row r="44" spans="1:131" ht="26.25" hidden="1" customHeight="1" x14ac:dyDescent="0.15">
      <c r="A44" s="227">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76"/>
      <c r="AL44" s="967"/>
      <c r="AM44" s="967"/>
      <c r="AN44" s="967"/>
      <c r="AO44" s="967"/>
      <c r="AP44" s="967"/>
      <c r="AQ44" s="967"/>
      <c r="AR44" s="967"/>
      <c r="AS44" s="967"/>
      <c r="AT44" s="967"/>
      <c r="AU44" s="967"/>
      <c r="AV44" s="967"/>
      <c r="AW44" s="967"/>
      <c r="AX44" s="967"/>
      <c r="AY44" s="967"/>
      <c r="AZ44" s="1041"/>
      <c r="BA44" s="1041"/>
      <c r="BB44" s="1041"/>
      <c r="BC44" s="1041"/>
      <c r="BD44" s="1041"/>
      <c r="BE44" s="968"/>
      <c r="BF44" s="968"/>
      <c r="BG44" s="968"/>
      <c r="BH44" s="968"/>
      <c r="BI44" s="969"/>
      <c r="BJ44" s="221"/>
      <c r="BK44" s="221"/>
      <c r="BL44" s="221"/>
      <c r="BM44" s="221"/>
      <c r="BN44" s="221"/>
      <c r="BO44" s="230"/>
      <c r="BP44" s="230"/>
      <c r="BQ44" s="227">
        <v>38</v>
      </c>
      <c r="BR44" s="228"/>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19"/>
    </row>
    <row r="45" spans="1:131" ht="26.25" hidden="1" customHeight="1" x14ac:dyDescent="0.15">
      <c r="A45" s="227">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76"/>
      <c r="AL45" s="967"/>
      <c r="AM45" s="967"/>
      <c r="AN45" s="967"/>
      <c r="AO45" s="967"/>
      <c r="AP45" s="967"/>
      <c r="AQ45" s="967"/>
      <c r="AR45" s="967"/>
      <c r="AS45" s="967"/>
      <c r="AT45" s="967"/>
      <c r="AU45" s="967"/>
      <c r="AV45" s="967"/>
      <c r="AW45" s="967"/>
      <c r="AX45" s="967"/>
      <c r="AY45" s="967"/>
      <c r="AZ45" s="1041"/>
      <c r="BA45" s="1041"/>
      <c r="BB45" s="1041"/>
      <c r="BC45" s="1041"/>
      <c r="BD45" s="1041"/>
      <c r="BE45" s="968"/>
      <c r="BF45" s="968"/>
      <c r="BG45" s="968"/>
      <c r="BH45" s="968"/>
      <c r="BI45" s="969"/>
      <c r="BJ45" s="221"/>
      <c r="BK45" s="221"/>
      <c r="BL45" s="221"/>
      <c r="BM45" s="221"/>
      <c r="BN45" s="221"/>
      <c r="BO45" s="230"/>
      <c r="BP45" s="230"/>
      <c r="BQ45" s="227">
        <v>39</v>
      </c>
      <c r="BR45" s="228"/>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19"/>
    </row>
    <row r="46" spans="1:131" ht="26.25" hidden="1" customHeight="1" x14ac:dyDescent="0.15">
      <c r="A46" s="227">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76"/>
      <c r="AL46" s="967"/>
      <c r="AM46" s="967"/>
      <c r="AN46" s="967"/>
      <c r="AO46" s="967"/>
      <c r="AP46" s="967"/>
      <c r="AQ46" s="967"/>
      <c r="AR46" s="967"/>
      <c r="AS46" s="967"/>
      <c r="AT46" s="967"/>
      <c r="AU46" s="967"/>
      <c r="AV46" s="967"/>
      <c r="AW46" s="967"/>
      <c r="AX46" s="967"/>
      <c r="AY46" s="967"/>
      <c r="AZ46" s="1041"/>
      <c r="BA46" s="1041"/>
      <c r="BB46" s="1041"/>
      <c r="BC46" s="1041"/>
      <c r="BD46" s="1041"/>
      <c r="BE46" s="968"/>
      <c r="BF46" s="968"/>
      <c r="BG46" s="968"/>
      <c r="BH46" s="968"/>
      <c r="BI46" s="969"/>
      <c r="BJ46" s="221"/>
      <c r="BK46" s="221"/>
      <c r="BL46" s="221"/>
      <c r="BM46" s="221"/>
      <c r="BN46" s="221"/>
      <c r="BO46" s="230"/>
      <c r="BP46" s="230"/>
      <c r="BQ46" s="227">
        <v>40</v>
      </c>
      <c r="BR46" s="228"/>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19"/>
    </row>
    <row r="47" spans="1:131" ht="26.25" hidden="1" customHeight="1" x14ac:dyDescent="0.15">
      <c r="A47" s="227">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76"/>
      <c r="AL47" s="967"/>
      <c r="AM47" s="967"/>
      <c r="AN47" s="967"/>
      <c r="AO47" s="967"/>
      <c r="AP47" s="967"/>
      <c r="AQ47" s="967"/>
      <c r="AR47" s="967"/>
      <c r="AS47" s="967"/>
      <c r="AT47" s="967"/>
      <c r="AU47" s="967"/>
      <c r="AV47" s="967"/>
      <c r="AW47" s="967"/>
      <c r="AX47" s="967"/>
      <c r="AY47" s="967"/>
      <c r="AZ47" s="1041"/>
      <c r="BA47" s="1041"/>
      <c r="BB47" s="1041"/>
      <c r="BC47" s="1041"/>
      <c r="BD47" s="1041"/>
      <c r="BE47" s="968"/>
      <c r="BF47" s="968"/>
      <c r="BG47" s="968"/>
      <c r="BH47" s="968"/>
      <c r="BI47" s="969"/>
      <c r="BJ47" s="221"/>
      <c r="BK47" s="221"/>
      <c r="BL47" s="221"/>
      <c r="BM47" s="221"/>
      <c r="BN47" s="221"/>
      <c r="BO47" s="230"/>
      <c r="BP47" s="230"/>
      <c r="BQ47" s="227">
        <v>41</v>
      </c>
      <c r="BR47" s="228"/>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19"/>
    </row>
    <row r="48" spans="1:131" ht="26.25" hidden="1" customHeight="1" x14ac:dyDescent="0.15">
      <c r="A48" s="227">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76"/>
      <c r="AL48" s="967"/>
      <c r="AM48" s="967"/>
      <c r="AN48" s="967"/>
      <c r="AO48" s="967"/>
      <c r="AP48" s="967"/>
      <c r="AQ48" s="967"/>
      <c r="AR48" s="967"/>
      <c r="AS48" s="967"/>
      <c r="AT48" s="967"/>
      <c r="AU48" s="967"/>
      <c r="AV48" s="967"/>
      <c r="AW48" s="967"/>
      <c r="AX48" s="967"/>
      <c r="AY48" s="967"/>
      <c r="AZ48" s="1041"/>
      <c r="BA48" s="1041"/>
      <c r="BB48" s="1041"/>
      <c r="BC48" s="1041"/>
      <c r="BD48" s="1041"/>
      <c r="BE48" s="968"/>
      <c r="BF48" s="968"/>
      <c r="BG48" s="968"/>
      <c r="BH48" s="968"/>
      <c r="BI48" s="969"/>
      <c r="BJ48" s="221"/>
      <c r="BK48" s="221"/>
      <c r="BL48" s="221"/>
      <c r="BM48" s="221"/>
      <c r="BN48" s="221"/>
      <c r="BO48" s="230"/>
      <c r="BP48" s="230"/>
      <c r="BQ48" s="227">
        <v>42</v>
      </c>
      <c r="BR48" s="228"/>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19"/>
    </row>
    <row r="49" spans="1:131" ht="26.25" hidden="1" customHeight="1" x14ac:dyDescent="0.15">
      <c r="A49" s="227">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76"/>
      <c r="AL49" s="967"/>
      <c r="AM49" s="967"/>
      <c r="AN49" s="967"/>
      <c r="AO49" s="967"/>
      <c r="AP49" s="967"/>
      <c r="AQ49" s="967"/>
      <c r="AR49" s="967"/>
      <c r="AS49" s="967"/>
      <c r="AT49" s="967"/>
      <c r="AU49" s="967"/>
      <c r="AV49" s="967"/>
      <c r="AW49" s="967"/>
      <c r="AX49" s="967"/>
      <c r="AY49" s="967"/>
      <c r="AZ49" s="1041"/>
      <c r="BA49" s="1041"/>
      <c r="BB49" s="1041"/>
      <c r="BC49" s="1041"/>
      <c r="BD49" s="1041"/>
      <c r="BE49" s="968"/>
      <c r="BF49" s="968"/>
      <c r="BG49" s="968"/>
      <c r="BH49" s="968"/>
      <c r="BI49" s="969"/>
      <c r="BJ49" s="221"/>
      <c r="BK49" s="221"/>
      <c r="BL49" s="221"/>
      <c r="BM49" s="221"/>
      <c r="BN49" s="221"/>
      <c r="BO49" s="230"/>
      <c r="BP49" s="230"/>
      <c r="BQ49" s="227">
        <v>43</v>
      </c>
      <c r="BR49" s="228"/>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19"/>
    </row>
    <row r="50" spans="1:131" ht="26.25" hidden="1" customHeight="1" x14ac:dyDescent="0.15">
      <c r="A50" s="227">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68"/>
      <c r="BF50" s="968"/>
      <c r="BG50" s="968"/>
      <c r="BH50" s="968"/>
      <c r="BI50" s="969"/>
      <c r="BJ50" s="221"/>
      <c r="BK50" s="221"/>
      <c r="BL50" s="221"/>
      <c r="BM50" s="221"/>
      <c r="BN50" s="221"/>
      <c r="BO50" s="230"/>
      <c r="BP50" s="230"/>
      <c r="BQ50" s="227">
        <v>44</v>
      </c>
      <c r="BR50" s="228"/>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19"/>
    </row>
    <row r="51" spans="1:131" ht="26.25" hidden="1" customHeight="1" x14ac:dyDescent="0.15">
      <c r="A51" s="227">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68"/>
      <c r="BF51" s="968"/>
      <c r="BG51" s="968"/>
      <c r="BH51" s="968"/>
      <c r="BI51" s="969"/>
      <c r="BJ51" s="221"/>
      <c r="BK51" s="221"/>
      <c r="BL51" s="221"/>
      <c r="BM51" s="221"/>
      <c r="BN51" s="221"/>
      <c r="BO51" s="230"/>
      <c r="BP51" s="230"/>
      <c r="BQ51" s="227">
        <v>45</v>
      </c>
      <c r="BR51" s="228"/>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19"/>
    </row>
    <row r="52" spans="1:131" ht="26.25" hidden="1" customHeight="1" x14ac:dyDescent="0.15">
      <c r="A52" s="227">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68"/>
      <c r="BF52" s="968"/>
      <c r="BG52" s="968"/>
      <c r="BH52" s="968"/>
      <c r="BI52" s="969"/>
      <c r="BJ52" s="221"/>
      <c r="BK52" s="221"/>
      <c r="BL52" s="221"/>
      <c r="BM52" s="221"/>
      <c r="BN52" s="221"/>
      <c r="BO52" s="230"/>
      <c r="BP52" s="230"/>
      <c r="BQ52" s="227">
        <v>46</v>
      </c>
      <c r="BR52" s="228"/>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19"/>
    </row>
    <row r="53" spans="1:131" ht="26.25" hidden="1" customHeight="1" x14ac:dyDescent="0.15">
      <c r="A53" s="227">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68"/>
      <c r="BF53" s="968"/>
      <c r="BG53" s="968"/>
      <c r="BH53" s="968"/>
      <c r="BI53" s="969"/>
      <c r="BJ53" s="221"/>
      <c r="BK53" s="221"/>
      <c r="BL53" s="221"/>
      <c r="BM53" s="221"/>
      <c r="BN53" s="221"/>
      <c r="BO53" s="230"/>
      <c r="BP53" s="230"/>
      <c r="BQ53" s="227">
        <v>47</v>
      </c>
      <c r="BR53" s="228"/>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19"/>
    </row>
    <row r="54" spans="1:131" ht="26.25" hidden="1" customHeight="1" x14ac:dyDescent="0.15">
      <c r="A54" s="227">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68"/>
      <c r="BF54" s="968"/>
      <c r="BG54" s="968"/>
      <c r="BH54" s="968"/>
      <c r="BI54" s="969"/>
      <c r="BJ54" s="221"/>
      <c r="BK54" s="221"/>
      <c r="BL54" s="221"/>
      <c r="BM54" s="221"/>
      <c r="BN54" s="221"/>
      <c r="BO54" s="230"/>
      <c r="BP54" s="230"/>
      <c r="BQ54" s="227">
        <v>48</v>
      </c>
      <c r="BR54" s="228"/>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19"/>
    </row>
    <row r="55" spans="1:131" ht="26.25" hidden="1" customHeight="1" x14ac:dyDescent="0.15">
      <c r="A55" s="227">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68"/>
      <c r="BF55" s="968"/>
      <c r="BG55" s="968"/>
      <c r="BH55" s="968"/>
      <c r="BI55" s="969"/>
      <c r="BJ55" s="221"/>
      <c r="BK55" s="221"/>
      <c r="BL55" s="221"/>
      <c r="BM55" s="221"/>
      <c r="BN55" s="221"/>
      <c r="BO55" s="230"/>
      <c r="BP55" s="230"/>
      <c r="BQ55" s="227">
        <v>49</v>
      </c>
      <c r="BR55" s="228"/>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19"/>
    </row>
    <row r="56" spans="1:131" ht="26.25" hidden="1" customHeight="1" x14ac:dyDescent="0.15">
      <c r="A56" s="227">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68"/>
      <c r="BF56" s="968"/>
      <c r="BG56" s="968"/>
      <c r="BH56" s="968"/>
      <c r="BI56" s="969"/>
      <c r="BJ56" s="221"/>
      <c r="BK56" s="221"/>
      <c r="BL56" s="221"/>
      <c r="BM56" s="221"/>
      <c r="BN56" s="221"/>
      <c r="BO56" s="230"/>
      <c r="BP56" s="230"/>
      <c r="BQ56" s="227">
        <v>50</v>
      </c>
      <c r="BR56" s="228"/>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19"/>
    </row>
    <row r="57" spans="1:131" ht="26.25" hidden="1" customHeight="1" x14ac:dyDescent="0.15">
      <c r="A57" s="227">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68"/>
      <c r="BF57" s="968"/>
      <c r="BG57" s="968"/>
      <c r="BH57" s="968"/>
      <c r="BI57" s="969"/>
      <c r="BJ57" s="221"/>
      <c r="BK57" s="221"/>
      <c r="BL57" s="221"/>
      <c r="BM57" s="221"/>
      <c r="BN57" s="221"/>
      <c r="BO57" s="230"/>
      <c r="BP57" s="230"/>
      <c r="BQ57" s="227">
        <v>51</v>
      </c>
      <c r="BR57" s="228"/>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19"/>
    </row>
    <row r="58" spans="1:131" ht="26.25" hidden="1" customHeight="1" x14ac:dyDescent="0.15">
      <c r="A58" s="227">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68"/>
      <c r="BF58" s="968"/>
      <c r="BG58" s="968"/>
      <c r="BH58" s="968"/>
      <c r="BI58" s="969"/>
      <c r="BJ58" s="221"/>
      <c r="BK58" s="221"/>
      <c r="BL58" s="221"/>
      <c r="BM58" s="221"/>
      <c r="BN58" s="221"/>
      <c r="BO58" s="230"/>
      <c r="BP58" s="230"/>
      <c r="BQ58" s="227">
        <v>52</v>
      </c>
      <c r="BR58" s="228"/>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19"/>
    </row>
    <row r="59" spans="1:131" ht="26.25" hidden="1" customHeight="1" x14ac:dyDescent="0.15">
      <c r="A59" s="227">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68"/>
      <c r="BF59" s="968"/>
      <c r="BG59" s="968"/>
      <c r="BH59" s="968"/>
      <c r="BI59" s="969"/>
      <c r="BJ59" s="221"/>
      <c r="BK59" s="221"/>
      <c r="BL59" s="221"/>
      <c r="BM59" s="221"/>
      <c r="BN59" s="221"/>
      <c r="BO59" s="230"/>
      <c r="BP59" s="230"/>
      <c r="BQ59" s="227">
        <v>53</v>
      </c>
      <c r="BR59" s="228"/>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19"/>
    </row>
    <row r="60" spans="1:131" ht="26.25" customHeight="1" x14ac:dyDescent="0.15">
      <c r="A60" s="227">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68"/>
      <c r="BF60" s="968"/>
      <c r="BG60" s="968"/>
      <c r="BH60" s="968"/>
      <c r="BI60" s="969"/>
      <c r="BJ60" s="221"/>
      <c r="BK60" s="221"/>
      <c r="BL60" s="221"/>
      <c r="BM60" s="221"/>
      <c r="BN60" s="221"/>
      <c r="BO60" s="230"/>
      <c r="BP60" s="230"/>
      <c r="BQ60" s="227">
        <v>54</v>
      </c>
      <c r="BR60" s="228"/>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19"/>
    </row>
    <row r="61" spans="1:131" ht="26.25" customHeight="1" thickBot="1" x14ac:dyDescent="0.2">
      <c r="A61" s="227">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68"/>
      <c r="BF61" s="968"/>
      <c r="BG61" s="968"/>
      <c r="BH61" s="968"/>
      <c r="BI61" s="969"/>
      <c r="BJ61" s="221"/>
      <c r="BK61" s="221"/>
      <c r="BL61" s="221"/>
      <c r="BM61" s="221"/>
      <c r="BN61" s="221"/>
      <c r="BO61" s="230"/>
      <c r="BP61" s="230"/>
      <c r="BQ61" s="227">
        <v>55</v>
      </c>
      <c r="BR61" s="228"/>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19"/>
    </row>
    <row r="62" spans="1:131" ht="26.25" customHeight="1" x14ac:dyDescent="0.15">
      <c r="A62" s="227">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68"/>
      <c r="BF62" s="968"/>
      <c r="BG62" s="968"/>
      <c r="BH62" s="968"/>
      <c r="BI62" s="969"/>
      <c r="BJ62" s="1027" t="s">
        <v>411</v>
      </c>
      <c r="BK62" s="1028"/>
      <c r="BL62" s="1028"/>
      <c r="BM62" s="1028"/>
      <c r="BN62" s="1029"/>
      <c r="BO62" s="230"/>
      <c r="BP62" s="230"/>
      <c r="BQ62" s="227">
        <v>56</v>
      </c>
      <c r="BR62" s="228"/>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19"/>
    </row>
    <row r="63" spans="1:131" ht="26.25" customHeight="1" thickBot="1" x14ac:dyDescent="0.2">
      <c r="A63" s="229" t="s">
        <v>390</v>
      </c>
      <c r="B63" s="933" t="s">
        <v>412</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20"/>
      <c r="AF63" s="1021">
        <v>670</v>
      </c>
      <c r="AG63" s="955"/>
      <c r="AH63" s="955"/>
      <c r="AI63" s="955"/>
      <c r="AJ63" s="1022"/>
      <c r="AK63" s="1023"/>
      <c r="AL63" s="959"/>
      <c r="AM63" s="959"/>
      <c r="AN63" s="959"/>
      <c r="AO63" s="959"/>
      <c r="AP63" s="955">
        <v>2837</v>
      </c>
      <c r="AQ63" s="955"/>
      <c r="AR63" s="955"/>
      <c r="AS63" s="955"/>
      <c r="AT63" s="955"/>
      <c r="AU63" s="955">
        <v>1686</v>
      </c>
      <c r="AV63" s="955"/>
      <c r="AW63" s="955"/>
      <c r="AX63" s="955"/>
      <c r="AY63" s="955"/>
      <c r="AZ63" s="1017"/>
      <c r="BA63" s="1017"/>
      <c r="BB63" s="1017"/>
      <c r="BC63" s="1017"/>
      <c r="BD63" s="1017"/>
      <c r="BE63" s="956"/>
      <c r="BF63" s="956"/>
      <c r="BG63" s="956"/>
      <c r="BH63" s="956"/>
      <c r="BI63" s="957"/>
      <c r="BJ63" s="1018" t="s">
        <v>409</v>
      </c>
      <c r="BK63" s="949"/>
      <c r="BL63" s="949"/>
      <c r="BM63" s="949"/>
      <c r="BN63" s="1019"/>
      <c r="BO63" s="230"/>
      <c r="BP63" s="230"/>
      <c r="BQ63" s="227">
        <v>57</v>
      </c>
      <c r="BR63" s="228"/>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19"/>
    </row>
    <row r="64" spans="1:131" ht="26.25" customHeight="1" x14ac:dyDescent="0.15">
      <c r="A64" s="230"/>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27">
        <v>58</v>
      </c>
      <c r="BR64" s="228"/>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19"/>
    </row>
    <row r="65" spans="1:131" ht="26.25" customHeight="1" thickBot="1" x14ac:dyDescent="0.2">
      <c r="A65" s="221" t="s">
        <v>413</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30"/>
      <c r="BF65" s="230"/>
      <c r="BG65" s="230"/>
      <c r="BH65" s="230"/>
      <c r="BI65" s="230"/>
      <c r="BJ65" s="230"/>
      <c r="BK65" s="230"/>
      <c r="BL65" s="230"/>
      <c r="BM65" s="230"/>
      <c r="BN65" s="230"/>
      <c r="BO65" s="230"/>
      <c r="BP65" s="230"/>
      <c r="BQ65" s="227">
        <v>59</v>
      </c>
      <c r="BR65" s="228"/>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19"/>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417</v>
      </c>
      <c r="AB66" s="1002"/>
      <c r="AC66" s="1002"/>
      <c r="AD66" s="1002"/>
      <c r="AE66" s="1003"/>
      <c r="AF66" s="1007" t="s">
        <v>418</v>
      </c>
      <c r="AG66" s="1008"/>
      <c r="AH66" s="1008"/>
      <c r="AI66" s="1008"/>
      <c r="AJ66" s="1009"/>
      <c r="AK66" s="1001" t="s">
        <v>419</v>
      </c>
      <c r="AL66" s="996"/>
      <c r="AM66" s="996"/>
      <c r="AN66" s="996"/>
      <c r="AO66" s="997"/>
      <c r="AP66" s="1001" t="s">
        <v>420</v>
      </c>
      <c r="AQ66" s="1002"/>
      <c r="AR66" s="1002"/>
      <c r="AS66" s="1002"/>
      <c r="AT66" s="1003"/>
      <c r="AU66" s="1001" t="s">
        <v>421</v>
      </c>
      <c r="AV66" s="1002"/>
      <c r="AW66" s="1002"/>
      <c r="AX66" s="1002"/>
      <c r="AY66" s="1003"/>
      <c r="AZ66" s="1001" t="s">
        <v>376</v>
      </c>
      <c r="BA66" s="1002"/>
      <c r="BB66" s="1002"/>
      <c r="BC66" s="1002"/>
      <c r="BD66" s="1015"/>
      <c r="BE66" s="230"/>
      <c r="BF66" s="230"/>
      <c r="BG66" s="230"/>
      <c r="BH66" s="230"/>
      <c r="BI66" s="230"/>
      <c r="BJ66" s="230"/>
      <c r="BK66" s="230"/>
      <c r="BL66" s="230"/>
      <c r="BM66" s="230"/>
      <c r="BN66" s="230"/>
      <c r="BO66" s="230"/>
      <c r="BP66" s="230"/>
      <c r="BQ66" s="227">
        <v>60</v>
      </c>
      <c r="BR66" s="232"/>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19"/>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0"/>
      <c r="BF67" s="230"/>
      <c r="BG67" s="230"/>
      <c r="BH67" s="230"/>
      <c r="BI67" s="230"/>
      <c r="BJ67" s="230"/>
      <c r="BK67" s="230"/>
      <c r="BL67" s="230"/>
      <c r="BM67" s="230"/>
      <c r="BN67" s="230"/>
      <c r="BO67" s="230"/>
      <c r="BP67" s="230"/>
      <c r="BQ67" s="227">
        <v>61</v>
      </c>
      <c r="BR67" s="232"/>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19"/>
    </row>
    <row r="68" spans="1:131" ht="26.25" customHeight="1" thickTop="1" x14ac:dyDescent="0.15">
      <c r="A68" s="225">
        <v>1</v>
      </c>
      <c r="B68" s="986" t="s">
        <v>587</v>
      </c>
      <c r="C68" s="984"/>
      <c r="D68" s="984"/>
      <c r="E68" s="984"/>
      <c r="F68" s="984"/>
      <c r="G68" s="984"/>
      <c r="H68" s="984"/>
      <c r="I68" s="984"/>
      <c r="J68" s="984"/>
      <c r="K68" s="984"/>
      <c r="L68" s="984"/>
      <c r="M68" s="984"/>
      <c r="N68" s="984"/>
      <c r="O68" s="984"/>
      <c r="P68" s="987"/>
      <c r="Q68" s="988">
        <v>6282</v>
      </c>
      <c r="R68" s="981"/>
      <c r="S68" s="981"/>
      <c r="T68" s="981"/>
      <c r="U68" s="982"/>
      <c r="V68" s="980">
        <v>6206</v>
      </c>
      <c r="W68" s="981"/>
      <c r="X68" s="981"/>
      <c r="Y68" s="981"/>
      <c r="Z68" s="982"/>
      <c r="AA68" s="980">
        <v>76</v>
      </c>
      <c r="AB68" s="981"/>
      <c r="AC68" s="981"/>
      <c r="AD68" s="981"/>
      <c r="AE68" s="982"/>
      <c r="AF68" s="980">
        <v>76</v>
      </c>
      <c r="AG68" s="981"/>
      <c r="AH68" s="981"/>
      <c r="AI68" s="981"/>
      <c r="AJ68" s="982"/>
      <c r="AK68" s="980">
        <v>1908</v>
      </c>
      <c r="AL68" s="981"/>
      <c r="AM68" s="981"/>
      <c r="AN68" s="981"/>
      <c r="AO68" s="982"/>
      <c r="AP68" s="980" t="s">
        <v>586</v>
      </c>
      <c r="AQ68" s="981"/>
      <c r="AR68" s="981"/>
      <c r="AS68" s="981"/>
      <c r="AT68" s="982"/>
      <c r="AU68" s="980" t="s">
        <v>586</v>
      </c>
      <c r="AV68" s="981"/>
      <c r="AW68" s="981"/>
      <c r="AX68" s="981"/>
      <c r="AY68" s="982"/>
      <c r="AZ68" s="983"/>
      <c r="BA68" s="984"/>
      <c r="BB68" s="984"/>
      <c r="BC68" s="984"/>
      <c r="BD68" s="985"/>
      <c r="BE68" s="230"/>
      <c r="BF68" s="230"/>
      <c r="BG68" s="230"/>
      <c r="BH68" s="230"/>
      <c r="BI68" s="230"/>
      <c r="BJ68" s="230"/>
      <c r="BK68" s="230"/>
      <c r="BL68" s="230"/>
      <c r="BM68" s="230"/>
      <c r="BN68" s="230"/>
      <c r="BO68" s="230"/>
      <c r="BP68" s="230"/>
      <c r="BQ68" s="227">
        <v>62</v>
      </c>
      <c r="BR68" s="232"/>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19"/>
    </row>
    <row r="69" spans="1:131" ht="26.25" customHeight="1" x14ac:dyDescent="0.15">
      <c r="A69" s="227">
        <v>2</v>
      </c>
      <c r="B69" s="970" t="s">
        <v>588</v>
      </c>
      <c r="C69" s="971"/>
      <c r="D69" s="971"/>
      <c r="E69" s="971"/>
      <c r="F69" s="971"/>
      <c r="G69" s="971"/>
      <c r="H69" s="971"/>
      <c r="I69" s="971"/>
      <c r="J69" s="971"/>
      <c r="K69" s="971"/>
      <c r="L69" s="971"/>
      <c r="M69" s="971"/>
      <c r="N69" s="971"/>
      <c r="O69" s="971"/>
      <c r="P69" s="972"/>
      <c r="Q69" s="974">
        <v>1478091</v>
      </c>
      <c r="R69" s="975"/>
      <c r="S69" s="975"/>
      <c r="T69" s="975"/>
      <c r="U69" s="976"/>
      <c r="V69" s="977">
        <v>1440066</v>
      </c>
      <c r="W69" s="975"/>
      <c r="X69" s="975"/>
      <c r="Y69" s="975"/>
      <c r="Z69" s="976"/>
      <c r="AA69" s="977">
        <v>38025</v>
      </c>
      <c r="AB69" s="975"/>
      <c r="AC69" s="975"/>
      <c r="AD69" s="975"/>
      <c r="AE69" s="976"/>
      <c r="AF69" s="977">
        <v>38025</v>
      </c>
      <c r="AG69" s="975"/>
      <c r="AH69" s="975"/>
      <c r="AI69" s="975"/>
      <c r="AJ69" s="976"/>
      <c r="AK69" s="977">
        <v>17867</v>
      </c>
      <c r="AL69" s="975"/>
      <c r="AM69" s="975"/>
      <c r="AN69" s="975"/>
      <c r="AO69" s="976"/>
      <c r="AP69" s="977" t="s">
        <v>586</v>
      </c>
      <c r="AQ69" s="975"/>
      <c r="AR69" s="975"/>
      <c r="AS69" s="975"/>
      <c r="AT69" s="976"/>
      <c r="AU69" s="977" t="s">
        <v>586</v>
      </c>
      <c r="AV69" s="975"/>
      <c r="AW69" s="975"/>
      <c r="AX69" s="975"/>
      <c r="AY69" s="976"/>
      <c r="AZ69" s="978"/>
      <c r="BA69" s="971"/>
      <c r="BB69" s="971"/>
      <c r="BC69" s="971"/>
      <c r="BD69" s="979"/>
      <c r="BE69" s="230"/>
      <c r="BF69" s="230"/>
      <c r="BG69" s="230"/>
      <c r="BH69" s="230"/>
      <c r="BI69" s="230"/>
      <c r="BJ69" s="230"/>
      <c r="BK69" s="230"/>
      <c r="BL69" s="230"/>
      <c r="BM69" s="230"/>
      <c r="BN69" s="230"/>
      <c r="BO69" s="230"/>
      <c r="BP69" s="230"/>
      <c r="BQ69" s="227">
        <v>63</v>
      </c>
      <c r="BR69" s="232"/>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19"/>
    </row>
    <row r="70" spans="1:131" ht="26.25" customHeight="1" x14ac:dyDescent="0.15">
      <c r="A70" s="227">
        <v>3</v>
      </c>
      <c r="B70" s="970" t="s">
        <v>589</v>
      </c>
      <c r="C70" s="971"/>
      <c r="D70" s="971"/>
      <c r="E70" s="971"/>
      <c r="F70" s="971"/>
      <c r="G70" s="971"/>
      <c r="H70" s="971"/>
      <c r="I70" s="971"/>
      <c r="J70" s="971"/>
      <c r="K70" s="971"/>
      <c r="L70" s="971"/>
      <c r="M70" s="971"/>
      <c r="N70" s="971"/>
      <c r="O70" s="971"/>
      <c r="P70" s="972"/>
      <c r="Q70" s="973">
        <v>9272</v>
      </c>
      <c r="R70" s="967"/>
      <c r="S70" s="967"/>
      <c r="T70" s="967"/>
      <c r="U70" s="967"/>
      <c r="V70" s="967">
        <v>8780</v>
      </c>
      <c r="W70" s="967"/>
      <c r="X70" s="967"/>
      <c r="Y70" s="967"/>
      <c r="Z70" s="967"/>
      <c r="AA70" s="967">
        <v>492</v>
      </c>
      <c r="AB70" s="967"/>
      <c r="AC70" s="967"/>
      <c r="AD70" s="967"/>
      <c r="AE70" s="967"/>
      <c r="AF70" s="967">
        <v>492</v>
      </c>
      <c r="AG70" s="967"/>
      <c r="AH70" s="967"/>
      <c r="AI70" s="967"/>
      <c r="AJ70" s="967"/>
      <c r="AK70" s="967" t="s">
        <v>586</v>
      </c>
      <c r="AL70" s="967"/>
      <c r="AM70" s="967"/>
      <c r="AN70" s="967"/>
      <c r="AO70" s="967"/>
      <c r="AP70" s="967">
        <v>222</v>
      </c>
      <c r="AQ70" s="967"/>
      <c r="AR70" s="967"/>
      <c r="AS70" s="967"/>
      <c r="AT70" s="967"/>
      <c r="AU70" s="967">
        <v>5</v>
      </c>
      <c r="AV70" s="967"/>
      <c r="AW70" s="967"/>
      <c r="AX70" s="967"/>
      <c r="AY70" s="967"/>
      <c r="AZ70" s="968"/>
      <c r="BA70" s="968"/>
      <c r="BB70" s="968"/>
      <c r="BC70" s="968"/>
      <c r="BD70" s="969"/>
      <c r="BE70" s="230"/>
      <c r="BF70" s="230"/>
      <c r="BG70" s="230"/>
      <c r="BH70" s="230"/>
      <c r="BI70" s="230"/>
      <c r="BJ70" s="230"/>
      <c r="BK70" s="230"/>
      <c r="BL70" s="230"/>
      <c r="BM70" s="230"/>
      <c r="BN70" s="230"/>
      <c r="BO70" s="230"/>
      <c r="BP70" s="230"/>
      <c r="BQ70" s="227">
        <v>64</v>
      </c>
      <c r="BR70" s="232"/>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19"/>
    </row>
    <row r="71" spans="1:131" ht="26.25" customHeight="1" x14ac:dyDescent="0.15">
      <c r="A71" s="227">
        <v>4</v>
      </c>
      <c r="B71" s="970" t="s">
        <v>590</v>
      </c>
      <c r="C71" s="971"/>
      <c r="D71" s="971"/>
      <c r="E71" s="971"/>
      <c r="F71" s="971"/>
      <c r="G71" s="971"/>
      <c r="H71" s="971"/>
      <c r="I71" s="971"/>
      <c r="J71" s="971"/>
      <c r="K71" s="971"/>
      <c r="L71" s="971"/>
      <c r="M71" s="971"/>
      <c r="N71" s="971"/>
      <c r="O71" s="971"/>
      <c r="P71" s="972"/>
      <c r="Q71" s="973">
        <v>468</v>
      </c>
      <c r="R71" s="967"/>
      <c r="S71" s="967"/>
      <c r="T71" s="967"/>
      <c r="U71" s="967"/>
      <c r="V71" s="967">
        <v>455</v>
      </c>
      <c r="W71" s="967"/>
      <c r="X71" s="967"/>
      <c r="Y71" s="967"/>
      <c r="Z71" s="967"/>
      <c r="AA71" s="967">
        <v>13</v>
      </c>
      <c r="AB71" s="967"/>
      <c r="AC71" s="967"/>
      <c r="AD71" s="967"/>
      <c r="AE71" s="967"/>
      <c r="AF71" s="967">
        <v>13</v>
      </c>
      <c r="AG71" s="967"/>
      <c r="AH71" s="967"/>
      <c r="AI71" s="967"/>
      <c r="AJ71" s="967"/>
      <c r="AK71" s="967" t="s">
        <v>586</v>
      </c>
      <c r="AL71" s="967"/>
      <c r="AM71" s="967"/>
      <c r="AN71" s="967"/>
      <c r="AO71" s="967"/>
      <c r="AP71" s="967">
        <v>114</v>
      </c>
      <c r="AQ71" s="967"/>
      <c r="AR71" s="967"/>
      <c r="AS71" s="967"/>
      <c r="AT71" s="967"/>
      <c r="AU71" s="967">
        <v>22</v>
      </c>
      <c r="AV71" s="967"/>
      <c r="AW71" s="967"/>
      <c r="AX71" s="967"/>
      <c r="AY71" s="967"/>
      <c r="AZ71" s="968"/>
      <c r="BA71" s="968"/>
      <c r="BB71" s="968"/>
      <c r="BC71" s="968"/>
      <c r="BD71" s="969"/>
      <c r="BE71" s="230"/>
      <c r="BF71" s="230"/>
      <c r="BG71" s="230"/>
      <c r="BH71" s="230"/>
      <c r="BI71" s="230"/>
      <c r="BJ71" s="230"/>
      <c r="BK71" s="230"/>
      <c r="BL71" s="230"/>
      <c r="BM71" s="230"/>
      <c r="BN71" s="230"/>
      <c r="BO71" s="230"/>
      <c r="BP71" s="230"/>
      <c r="BQ71" s="227">
        <v>65</v>
      </c>
      <c r="BR71" s="232"/>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19"/>
    </row>
    <row r="72" spans="1:131" ht="26.25" customHeight="1" x14ac:dyDescent="0.15">
      <c r="A72" s="227">
        <v>5</v>
      </c>
      <c r="B72" s="970" t="s">
        <v>596</v>
      </c>
      <c r="C72" s="971"/>
      <c r="D72" s="971"/>
      <c r="E72" s="971"/>
      <c r="F72" s="971"/>
      <c r="G72" s="971"/>
      <c r="H72" s="971"/>
      <c r="I72" s="971"/>
      <c r="J72" s="971"/>
      <c r="K72" s="971"/>
      <c r="L72" s="971"/>
      <c r="M72" s="971"/>
      <c r="N72" s="971"/>
      <c r="O72" s="971"/>
      <c r="P72" s="972"/>
      <c r="Q72" s="973">
        <v>4</v>
      </c>
      <c r="R72" s="967"/>
      <c r="S72" s="967"/>
      <c r="T72" s="967"/>
      <c r="U72" s="967"/>
      <c r="V72" s="967">
        <v>3</v>
      </c>
      <c r="W72" s="967"/>
      <c r="X72" s="967"/>
      <c r="Y72" s="967"/>
      <c r="Z72" s="967"/>
      <c r="AA72" s="967">
        <v>1</v>
      </c>
      <c r="AB72" s="967"/>
      <c r="AC72" s="967"/>
      <c r="AD72" s="967"/>
      <c r="AE72" s="967"/>
      <c r="AF72" s="967">
        <v>1</v>
      </c>
      <c r="AG72" s="967"/>
      <c r="AH72" s="967"/>
      <c r="AI72" s="967"/>
      <c r="AJ72" s="967"/>
      <c r="AK72" s="967" t="s">
        <v>586</v>
      </c>
      <c r="AL72" s="967"/>
      <c r="AM72" s="967"/>
      <c r="AN72" s="967"/>
      <c r="AO72" s="967"/>
      <c r="AP72" s="967" t="s">
        <v>586</v>
      </c>
      <c r="AQ72" s="967"/>
      <c r="AR72" s="967"/>
      <c r="AS72" s="967"/>
      <c r="AT72" s="967"/>
      <c r="AU72" s="967" t="s">
        <v>586</v>
      </c>
      <c r="AV72" s="967"/>
      <c r="AW72" s="967"/>
      <c r="AX72" s="967"/>
      <c r="AY72" s="967"/>
      <c r="AZ72" s="968"/>
      <c r="BA72" s="968"/>
      <c r="BB72" s="968"/>
      <c r="BC72" s="968"/>
      <c r="BD72" s="969"/>
      <c r="BE72" s="230"/>
      <c r="BF72" s="230"/>
      <c r="BG72" s="230"/>
      <c r="BH72" s="230"/>
      <c r="BI72" s="230"/>
      <c r="BJ72" s="230"/>
      <c r="BK72" s="230"/>
      <c r="BL72" s="230"/>
      <c r="BM72" s="230"/>
      <c r="BN72" s="230"/>
      <c r="BO72" s="230"/>
      <c r="BP72" s="230"/>
      <c r="BQ72" s="227">
        <v>66</v>
      </c>
      <c r="BR72" s="232"/>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19"/>
    </row>
    <row r="73" spans="1:131" ht="26.25" customHeight="1" x14ac:dyDescent="0.15">
      <c r="A73" s="227">
        <v>6</v>
      </c>
      <c r="B73" s="970" t="s">
        <v>591</v>
      </c>
      <c r="C73" s="971"/>
      <c r="D73" s="971"/>
      <c r="E73" s="971"/>
      <c r="F73" s="971"/>
      <c r="G73" s="971"/>
      <c r="H73" s="971"/>
      <c r="I73" s="971"/>
      <c r="J73" s="971"/>
      <c r="K73" s="971"/>
      <c r="L73" s="971"/>
      <c r="M73" s="971"/>
      <c r="N73" s="971"/>
      <c r="O73" s="971"/>
      <c r="P73" s="972"/>
      <c r="Q73" s="973">
        <v>132</v>
      </c>
      <c r="R73" s="967"/>
      <c r="S73" s="967"/>
      <c r="T73" s="967"/>
      <c r="U73" s="967"/>
      <c r="V73" s="967">
        <v>119</v>
      </c>
      <c r="W73" s="967"/>
      <c r="X73" s="967"/>
      <c r="Y73" s="967"/>
      <c r="Z73" s="967"/>
      <c r="AA73" s="967">
        <v>13</v>
      </c>
      <c r="AB73" s="967"/>
      <c r="AC73" s="967"/>
      <c r="AD73" s="967"/>
      <c r="AE73" s="967"/>
      <c r="AF73" s="967">
        <v>13</v>
      </c>
      <c r="AG73" s="967"/>
      <c r="AH73" s="967"/>
      <c r="AI73" s="967"/>
      <c r="AJ73" s="967"/>
      <c r="AK73" s="967">
        <v>9</v>
      </c>
      <c r="AL73" s="967"/>
      <c r="AM73" s="967"/>
      <c r="AN73" s="967"/>
      <c r="AO73" s="967"/>
      <c r="AP73" s="967" t="s">
        <v>586</v>
      </c>
      <c r="AQ73" s="967"/>
      <c r="AR73" s="967"/>
      <c r="AS73" s="967"/>
      <c r="AT73" s="967"/>
      <c r="AU73" s="967" t="s">
        <v>586</v>
      </c>
      <c r="AV73" s="967"/>
      <c r="AW73" s="967"/>
      <c r="AX73" s="967"/>
      <c r="AY73" s="967"/>
      <c r="AZ73" s="968"/>
      <c r="BA73" s="968"/>
      <c r="BB73" s="968"/>
      <c r="BC73" s="968"/>
      <c r="BD73" s="969"/>
      <c r="BE73" s="230"/>
      <c r="BF73" s="230"/>
      <c r="BG73" s="230"/>
      <c r="BH73" s="230"/>
      <c r="BI73" s="230"/>
      <c r="BJ73" s="230"/>
      <c r="BK73" s="230"/>
      <c r="BL73" s="230"/>
      <c r="BM73" s="230"/>
      <c r="BN73" s="230"/>
      <c r="BO73" s="230"/>
      <c r="BP73" s="230"/>
      <c r="BQ73" s="227">
        <v>67</v>
      </c>
      <c r="BR73" s="232"/>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19"/>
    </row>
    <row r="74" spans="1:131" ht="26.25" customHeight="1" x14ac:dyDescent="0.15">
      <c r="A74" s="227">
        <v>7</v>
      </c>
      <c r="B74" s="970" t="s">
        <v>592</v>
      </c>
      <c r="C74" s="971"/>
      <c r="D74" s="971"/>
      <c r="E74" s="971"/>
      <c r="F74" s="971"/>
      <c r="G74" s="971"/>
      <c r="H74" s="971"/>
      <c r="I74" s="971"/>
      <c r="J74" s="971"/>
      <c r="K74" s="971"/>
      <c r="L74" s="971"/>
      <c r="M74" s="971"/>
      <c r="N74" s="971"/>
      <c r="O74" s="971"/>
      <c r="P74" s="972"/>
      <c r="Q74" s="973">
        <v>978</v>
      </c>
      <c r="R74" s="967"/>
      <c r="S74" s="967"/>
      <c r="T74" s="967"/>
      <c r="U74" s="967"/>
      <c r="V74" s="967">
        <v>948</v>
      </c>
      <c r="W74" s="967"/>
      <c r="X74" s="967"/>
      <c r="Y74" s="967"/>
      <c r="Z74" s="967"/>
      <c r="AA74" s="967">
        <v>30</v>
      </c>
      <c r="AB74" s="967"/>
      <c r="AC74" s="967"/>
      <c r="AD74" s="967"/>
      <c r="AE74" s="967"/>
      <c r="AF74" s="967">
        <v>30</v>
      </c>
      <c r="AG74" s="967"/>
      <c r="AH74" s="967"/>
      <c r="AI74" s="967"/>
      <c r="AJ74" s="967"/>
      <c r="AK74" s="967">
        <v>66</v>
      </c>
      <c r="AL74" s="967"/>
      <c r="AM74" s="967"/>
      <c r="AN74" s="967"/>
      <c r="AO74" s="967"/>
      <c r="AP74" s="967" t="s">
        <v>586</v>
      </c>
      <c r="AQ74" s="967"/>
      <c r="AR74" s="967"/>
      <c r="AS74" s="967"/>
      <c r="AT74" s="967"/>
      <c r="AU74" s="967" t="s">
        <v>586</v>
      </c>
      <c r="AV74" s="967"/>
      <c r="AW74" s="967"/>
      <c r="AX74" s="967"/>
      <c r="AY74" s="967"/>
      <c r="AZ74" s="968"/>
      <c r="BA74" s="968"/>
      <c r="BB74" s="968"/>
      <c r="BC74" s="968"/>
      <c r="BD74" s="969"/>
      <c r="BE74" s="230"/>
      <c r="BF74" s="230"/>
      <c r="BG74" s="230"/>
      <c r="BH74" s="230"/>
      <c r="BI74" s="230"/>
      <c r="BJ74" s="230"/>
      <c r="BK74" s="230"/>
      <c r="BL74" s="230"/>
      <c r="BM74" s="230"/>
      <c r="BN74" s="230"/>
      <c r="BO74" s="230"/>
      <c r="BP74" s="230"/>
      <c r="BQ74" s="227">
        <v>68</v>
      </c>
      <c r="BR74" s="232"/>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19"/>
    </row>
    <row r="75" spans="1:131" ht="26.25" customHeight="1" x14ac:dyDescent="0.15">
      <c r="A75" s="227">
        <v>8</v>
      </c>
      <c r="B75" s="970" t="s">
        <v>593</v>
      </c>
      <c r="C75" s="971"/>
      <c r="D75" s="971"/>
      <c r="E75" s="971"/>
      <c r="F75" s="971"/>
      <c r="G75" s="971"/>
      <c r="H75" s="971"/>
      <c r="I75" s="971"/>
      <c r="J75" s="971"/>
      <c r="K75" s="971"/>
      <c r="L75" s="971"/>
      <c r="M75" s="971"/>
      <c r="N75" s="971"/>
      <c r="O75" s="971"/>
      <c r="P75" s="972"/>
      <c r="Q75" s="974">
        <v>296</v>
      </c>
      <c r="R75" s="975"/>
      <c r="S75" s="975"/>
      <c r="T75" s="975"/>
      <c r="U75" s="976"/>
      <c r="V75" s="977">
        <v>181</v>
      </c>
      <c r="W75" s="975"/>
      <c r="X75" s="975"/>
      <c r="Y75" s="975"/>
      <c r="Z75" s="976"/>
      <c r="AA75" s="977">
        <v>115</v>
      </c>
      <c r="AB75" s="975"/>
      <c r="AC75" s="975"/>
      <c r="AD75" s="975"/>
      <c r="AE75" s="976"/>
      <c r="AF75" s="977">
        <v>115</v>
      </c>
      <c r="AG75" s="975"/>
      <c r="AH75" s="975"/>
      <c r="AI75" s="975"/>
      <c r="AJ75" s="976"/>
      <c r="AK75" s="977">
        <v>15</v>
      </c>
      <c r="AL75" s="975"/>
      <c r="AM75" s="975"/>
      <c r="AN75" s="975"/>
      <c r="AO75" s="976"/>
      <c r="AP75" s="967" t="s">
        <v>586</v>
      </c>
      <c r="AQ75" s="967"/>
      <c r="AR75" s="967"/>
      <c r="AS75" s="967"/>
      <c r="AT75" s="967"/>
      <c r="AU75" s="967" t="s">
        <v>586</v>
      </c>
      <c r="AV75" s="967"/>
      <c r="AW75" s="967"/>
      <c r="AX75" s="967"/>
      <c r="AY75" s="967"/>
      <c r="AZ75" s="968"/>
      <c r="BA75" s="968"/>
      <c r="BB75" s="968"/>
      <c r="BC75" s="968"/>
      <c r="BD75" s="969"/>
      <c r="BE75" s="230"/>
      <c r="BF75" s="230"/>
      <c r="BG75" s="230"/>
      <c r="BH75" s="230"/>
      <c r="BI75" s="230"/>
      <c r="BJ75" s="230"/>
      <c r="BK75" s="230"/>
      <c r="BL75" s="230"/>
      <c r="BM75" s="230"/>
      <c r="BN75" s="230"/>
      <c r="BO75" s="230"/>
      <c r="BP75" s="230"/>
      <c r="BQ75" s="227">
        <v>69</v>
      </c>
      <c r="BR75" s="232"/>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19"/>
    </row>
    <row r="76" spans="1:131" ht="26.25" customHeight="1" x14ac:dyDescent="0.15">
      <c r="A76" s="227">
        <v>9</v>
      </c>
      <c r="B76" s="970" t="s">
        <v>594</v>
      </c>
      <c r="C76" s="971"/>
      <c r="D76" s="971"/>
      <c r="E76" s="971"/>
      <c r="F76" s="971"/>
      <c r="G76" s="971"/>
      <c r="H76" s="971"/>
      <c r="I76" s="971"/>
      <c r="J76" s="971"/>
      <c r="K76" s="971"/>
      <c r="L76" s="971"/>
      <c r="M76" s="971"/>
      <c r="N76" s="971"/>
      <c r="O76" s="971"/>
      <c r="P76" s="972"/>
      <c r="Q76" s="974">
        <v>5106</v>
      </c>
      <c r="R76" s="975"/>
      <c r="S76" s="975"/>
      <c r="T76" s="975"/>
      <c r="U76" s="976"/>
      <c r="V76" s="977">
        <v>4706</v>
      </c>
      <c r="W76" s="975"/>
      <c r="X76" s="975"/>
      <c r="Y76" s="975"/>
      <c r="Z76" s="976"/>
      <c r="AA76" s="977">
        <v>400</v>
      </c>
      <c r="AB76" s="975"/>
      <c r="AC76" s="975"/>
      <c r="AD76" s="975"/>
      <c r="AE76" s="976"/>
      <c r="AF76" s="977">
        <v>400</v>
      </c>
      <c r="AG76" s="975"/>
      <c r="AH76" s="975"/>
      <c r="AI76" s="975"/>
      <c r="AJ76" s="976"/>
      <c r="AK76" s="967">
        <v>250</v>
      </c>
      <c r="AL76" s="967"/>
      <c r="AM76" s="967"/>
      <c r="AN76" s="967"/>
      <c r="AO76" s="967"/>
      <c r="AP76" s="967" t="s">
        <v>586</v>
      </c>
      <c r="AQ76" s="967"/>
      <c r="AR76" s="967"/>
      <c r="AS76" s="967"/>
      <c r="AT76" s="967"/>
      <c r="AU76" s="967" t="s">
        <v>586</v>
      </c>
      <c r="AV76" s="967"/>
      <c r="AW76" s="967"/>
      <c r="AX76" s="967"/>
      <c r="AY76" s="967"/>
      <c r="AZ76" s="968"/>
      <c r="BA76" s="968"/>
      <c r="BB76" s="968"/>
      <c r="BC76" s="968"/>
      <c r="BD76" s="969"/>
      <c r="BE76" s="230"/>
      <c r="BF76" s="230"/>
      <c r="BG76" s="230"/>
      <c r="BH76" s="230"/>
      <c r="BI76" s="230"/>
      <c r="BJ76" s="230"/>
      <c r="BK76" s="230"/>
      <c r="BL76" s="230"/>
      <c r="BM76" s="230"/>
      <c r="BN76" s="230"/>
      <c r="BO76" s="230"/>
      <c r="BP76" s="230"/>
      <c r="BQ76" s="227">
        <v>70</v>
      </c>
      <c r="BR76" s="232"/>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19"/>
    </row>
    <row r="77" spans="1:131" ht="26.25" customHeight="1" x14ac:dyDescent="0.15">
      <c r="A77" s="227">
        <v>10</v>
      </c>
      <c r="B77" s="970" t="s">
        <v>595</v>
      </c>
      <c r="C77" s="971"/>
      <c r="D77" s="971"/>
      <c r="E77" s="971"/>
      <c r="F77" s="971"/>
      <c r="G77" s="971"/>
      <c r="H77" s="971"/>
      <c r="I77" s="971"/>
      <c r="J77" s="971"/>
      <c r="K77" s="971"/>
      <c r="L77" s="971"/>
      <c r="M77" s="971"/>
      <c r="N77" s="971"/>
      <c r="O77" s="971"/>
      <c r="P77" s="972"/>
      <c r="Q77" s="974">
        <v>3605</v>
      </c>
      <c r="R77" s="975"/>
      <c r="S77" s="975"/>
      <c r="T77" s="975"/>
      <c r="U77" s="976"/>
      <c r="V77" s="977">
        <v>3503</v>
      </c>
      <c r="W77" s="975"/>
      <c r="X77" s="975"/>
      <c r="Y77" s="975"/>
      <c r="Z77" s="976"/>
      <c r="AA77" s="977">
        <v>102</v>
      </c>
      <c r="AB77" s="975"/>
      <c r="AC77" s="975"/>
      <c r="AD77" s="975"/>
      <c r="AE77" s="976"/>
      <c r="AF77" s="977">
        <v>102</v>
      </c>
      <c r="AG77" s="975"/>
      <c r="AH77" s="975"/>
      <c r="AI77" s="975"/>
      <c r="AJ77" s="976"/>
      <c r="AK77" s="967">
        <v>142</v>
      </c>
      <c r="AL77" s="967"/>
      <c r="AM77" s="967"/>
      <c r="AN77" s="967"/>
      <c r="AO77" s="967"/>
      <c r="AP77" s="977">
        <v>3735</v>
      </c>
      <c r="AQ77" s="975"/>
      <c r="AR77" s="975"/>
      <c r="AS77" s="975"/>
      <c r="AT77" s="976"/>
      <c r="AU77" s="967">
        <v>855</v>
      </c>
      <c r="AV77" s="967"/>
      <c r="AW77" s="967"/>
      <c r="AX77" s="967"/>
      <c r="AY77" s="967"/>
      <c r="AZ77" s="968"/>
      <c r="BA77" s="968"/>
      <c r="BB77" s="968"/>
      <c r="BC77" s="968"/>
      <c r="BD77" s="969"/>
      <c r="BE77" s="230"/>
      <c r="BF77" s="230"/>
      <c r="BG77" s="230"/>
      <c r="BH77" s="230"/>
      <c r="BI77" s="230"/>
      <c r="BJ77" s="230"/>
      <c r="BK77" s="230"/>
      <c r="BL77" s="230"/>
      <c r="BM77" s="230"/>
      <c r="BN77" s="230"/>
      <c r="BO77" s="230"/>
      <c r="BP77" s="230"/>
      <c r="BQ77" s="227">
        <v>71</v>
      </c>
      <c r="BR77" s="232"/>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19"/>
    </row>
    <row r="78" spans="1:131" ht="26.25" customHeight="1" x14ac:dyDescent="0.15">
      <c r="A78" s="227">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0"/>
      <c r="BF78" s="230"/>
      <c r="BG78" s="230"/>
      <c r="BH78" s="230"/>
      <c r="BI78" s="230"/>
      <c r="BJ78" s="219"/>
      <c r="BK78" s="219"/>
      <c r="BL78" s="219"/>
      <c r="BM78" s="219"/>
      <c r="BN78" s="219"/>
      <c r="BO78" s="230"/>
      <c r="BP78" s="230"/>
      <c r="BQ78" s="227">
        <v>72</v>
      </c>
      <c r="BR78" s="232"/>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19"/>
    </row>
    <row r="79" spans="1:131" ht="26.25" customHeight="1" x14ac:dyDescent="0.15">
      <c r="A79" s="227">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0"/>
      <c r="BF79" s="230"/>
      <c r="BG79" s="230"/>
      <c r="BH79" s="230"/>
      <c r="BI79" s="230"/>
      <c r="BJ79" s="219"/>
      <c r="BK79" s="219"/>
      <c r="BL79" s="219"/>
      <c r="BM79" s="219"/>
      <c r="BN79" s="219"/>
      <c r="BO79" s="230"/>
      <c r="BP79" s="230"/>
      <c r="BQ79" s="227">
        <v>73</v>
      </c>
      <c r="BR79" s="232"/>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19"/>
    </row>
    <row r="80" spans="1:131" ht="26.25" customHeight="1" x14ac:dyDescent="0.15">
      <c r="A80" s="227">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0"/>
      <c r="BF80" s="230"/>
      <c r="BG80" s="230"/>
      <c r="BH80" s="230"/>
      <c r="BI80" s="230"/>
      <c r="BJ80" s="230"/>
      <c r="BK80" s="230"/>
      <c r="BL80" s="230"/>
      <c r="BM80" s="230"/>
      <c r="BN80" s="230"/>
      <c r="BO80" s="230"/>
      <c r="BP80" s="230"/>
      <c r="BQ80" s="227">
        <v>74</v>
      </c>
      <c r="BR80" s="232"/>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19"/>
    </row>
    <row r="81" spans="1:131" ht="26.25" customHeight="1" x14ac:dyDescent="0.15">
      <c r="A81" s="227">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0"/>
      <c r="BF81" s="230"/>
      <c r="BG81" s="230"/>
      <c r="BH81" s="230"/>
      <c r="BI81" s="230"/>
      <c r="BJ81" s="230"/>
      <c r="BK81" s="230"/>
      <c r="BL81" s="230"/>
      <c r="BM81" s="230"/>
      <c r="BN81" s="230"/>
      <c r="BO81" s="230"/>
      <c r="BP81" s="230"/>
      <c r="BQ81" s="227">
        <v>75</v>
      </c>
      <c r="BR81" s="232"/>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19"/>
    </row>
    <row r="82" spans="1:131" ht="26.25" customHeight="1" x14ac:dyDescent="0.15">
      <c r="A82" s="227">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0"/>
      <c r="BF82" s="230"/>
      <c r="BG82" s="230"/>
      <c r="BH82" s="230"/>
      <c r="BI82" s="230"/>
      <c r="BJ82" s="230"/>
      <c r="BK82" s="230"/>
      <c r="BL82" s="230"/>
      <c r="BM82" s="230"/>
      <c r="BN82" s="230"/>
      <c r="BO82" s="230"/>
      <c r="BP82" s="230"/>
      <c r="BQ82" s="227">
        <v>76</v>
      </c>
      <c r="BR82" s="232"/>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19"/>
    </row>
    <row r="83" spans="1:131" ht="26.25" customHeight="1" x14ac:dyDescent="0.15">
      <c r="A83" s="227">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0"/>
      <c r="BF83" s="230"/>
      <c r="BG83" s="230"/>
      <c r="BH83" s="230"/>
      <c r="BI83" s="230"/>
      <c r="BJ83" s="230"/>
      <c r="BK83" s="230"/>
      <c r="BL83" s="230"/>
      <c r="BM83" s="230"/>
      <c r="BN83" s="230"/>
      <c r="BO83" s="230"/>
      <c r="BP83" s="230"/>
      <c r="BQ83" s="227">
        <v>77</v>
      </c>
      <c r="BR83" s="232"/>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19"/>
    </row>
    <row r="84" spans="1:131" ht="26.25" customHeight="1" x14ac:dyDescent="0.15">
      <c r="A84" s="227">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0"/>
      <c r="BF84" s="230"/>
      <c r="BG84" s="230"/>
      <c r="BH84" s="230"/>
      <c r="BI84" s="230"/>
      <c r="BJ84" s="230"/>
      <c r="BK84" s="230"/>
      <c r="BL84" s="230"/>
      <c r="BM84" s="230"/>
      <c r="BN84" s="230"/>
      <c r="BO84" s="230"/>
      <c r="BP84" s="230"/>
      <c r="BQ84" s="227">
        <v>78</v>
      </c>
      <c r="BR84" s="232"/>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19"/>
    </row>
    <row r="85" spans="1:131" ht="26.25" customHeight="1" x14ac:dyDescent="0.15">
      <c r="A85" s="227">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0"/>
      <c r="BF85" s="230"/>
      <c r="BG85" s="230"/>
      <c r="BH85" s="230"/>
      <c r="BI85" s="230"/>
      <c r="BJ85" s="230"/>
      <c r="BK85" s="230"/>
      <c r="BL85" s="230"/>
      <c r="BM85" s="230"/>
      <c r="BN85" s="230"/>
      <c r="BO85" s="230"/>
      <c r="BP85" s="230"/>
      <c r="BQ85" s="227">
        <v>79</v>
      </c>
      <c r="BR85" s="232"/>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19"/>
    </row>
    <row r="86" spans="1:131" ht="26.25" customHeight="1" x14ac:dyDescent="0.15">
      <c r="A86" s="227">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0"/>
      <c r="BF86" s="230"/>
      <c r="BG86" s="230"/>
      <c r="BH86" s="230"/>
      <c r="BI86" s="230"/>
      <c r="BJ86" s="230"/>
      <c r="BK86" s="230"/>
      <c r="BL86" s="230"/>
      <c r="BM86" s="230"/>
      <c r="BN86" s="230"/>
      <c r="BO86" s="230"/>
      <c r="BP86" s="230"/>
      <c r="BQ86" s="227">
        <v>80</v>
      </c>
      <c r="BR86" s="232"/>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19"/>
    </row>
    <row r="87" spans="1:131" ht="26.25" customHeight="1" x14ac:dyDescent="0.15">
      <c r="A87" s="233">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0"/>
      <c r="BF87" s="230"/>
      <c r="BG87" s="230"/>
      <c r="BH87" s="230"/>
      <c r="BI87" s="230"/>
      <c r="BJ87" s="230"/>
      <c r="BK87" s="230"/>
      <c r="BL87" s="230"/>
      <c r="BM87" s="230"/>
      <c r="BN87" s="230"/>
      <c r="BO87" s="230"/>
      <c r="BP87" s="230"/>
      <c r="BQ87" s="227">
        <v>81</v>
      </c>
      <c r="BR87" s="232"/>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19"/>
    </row>
    <row r="88" spans="1:131" ht="26.25" customHeight="1" thickBot="1" x14ac:dyDescent="0.2">
      <c r="A88" s="229" t="s">
        <v>390</v>
      </c>
      <c r="B88" s="933" t="s">
        <v>422</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v>39267</v>
      </c>
      <c r="AG88" s="955"/>
      <c r="AH88" s="955"/>
      <c r="AI88" s="955"/>
      <c r="AJ88" s="955"/>
      <c r="AK88" s="959"/>
      <c r="AL88" s="959"/>
      <c r="AM88" s="959"/>
      <c r="AN88" s="959"/>
      <c r="AO88" s="959"/>
      <c r="AP88" s="955">
        <v>4071</v>
      </c>
      <c r="AQ88" s="955"/>
      <c r="AR88" s="955"/>
      <c r="AS88" s="955"/>
      <c r="AT88" s="955"/>
      <c r="AU88" s="955">
        <v>883</v>
      </c>
      <c r="AV88" s="955"/>
      <c r="AW88" s="955"/>
      <c r="AX88" s="955"/>
      <c r="AY88" s="955"/>
      <c r="AZ88" s="956"/>
      <c r="BA88" s="956"/>
      <c r="BB88" s="956"/>
      <c r="BC88" s="956"/>
      <c r="BD88" s="957"/>
      <c r="BE88" s="230"/>
      <c r="BF88" s="230"/>
      <c r="BG88" s="230"/>
      <c r="BH88" s="230"/>
      <c r="BI88" s="230"/>
      <c r="BJ88" s="230"/>
      <c r="BK88" s="230"/>
      <c r="BL88" s="230"/>
      <c r="BM88" s="230"/>
      <c r="BN88" s="230"/>
      <c r="BO88" s="230"/>
      <c r="BP88" s="230"/>
      <c r="BQ88" s="227">
        <v>82</v>
      </c>
      <c r="BR88" s="232"/>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19"/>
    </row>
    <row r="89" spans="1:131" ht="26.25" hidden="1" customHeight="1" x14ac:dyDescent="0.15">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30"/>
      <c r="BF89" s="230"/>
      <c r="BG89" s="230"/>
      <c r="BH89" s="230"/>
      <c r="BI89" s="230"/>
      <c r="BJ89" s="230"/>
      <c r="BK89" s="230"/>
      <c r="BL89" s="230"/>
      <c r="BM89" s="230"/>
      <c r="BN89" s="230"/>
      <c r="BO89" s="230"/>
      <c r="BP89" s="230"/>
      <c r="BQ89" s="227">
        <v>83</v>
      </c>
      <c r="BR89" s="232"/>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19"/>
    </row>
    <row r="90" spans="1:131" ht="26.25" hidden="1" customHeight="1" x14ac:dyDescent="0.15">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30"/>
      <c r="BF90" s="230"/>
      <c r="BG90" s="230"/>
      <c r="BH90" s="230"/>
      <c r="BI90" s="230"/>
      <c r="BJ90" s="230"/>
      <c r="BK90" s="230"/>
      <c r="BL90" s="230"/>
      <c r="BM90" s="230"/>
      <c r="BN90" s="230"/>
      <c r="BO90" s="230"/>
      <c r="BP90" s="230"/>
      <c r="BQ90" s="227">
        <v>84</v>
      </c>
      <c r="BR90" s="232"/>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19"/>
    </row>
    <row r="91" spans="1:131" ht="26.25" hidden="1" customHeight="1" x14ac:dyDescent="0.15">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30"/>
      <c r="BF91" s="230"/>
      <c r="BG91" s="230"/>
      <c r="BH91" s="230"/>
      <c r="BI91" s="230"/>
      <c r="BJ91" s="230"/>
      <c r="BK91" s="230"/>
      <c r="BL91" s="230"/>
      <c r="BM91" s="230"/>
      <c r="BN91" s="230"/>
      <c r="BO91" s="230"/>
      <c r="BP91" s="230"/>
      <c r="BQ91" s="227">
        <v>85</v>
      </c>
      <c r="BR91" s="232"/>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19"/>
    </row>
    <row r="92" spans="1:131" ht="26.25" hidden="1" customHeight="1" x14ac:dyDescent="0.15">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30"/>
      <c r="BF92" s="230"/>
      <c r="BG92" s="230"/>
      <c r="BH92" s="230"/>
      <c r="BI92" s="230"/>
      <c r="BJ92" s="230"/>
      <c r="BK92" s="230"/>
      <c r="BL92" s="230"/>
      <c r="BM92" s="230"/>
      <c r="BN92" s="230"/>
      <c r="BO92" s="230"/>
      <c r="BP92" s="230"/>
      <c r="BQ92" s="227">
        <v>86</v>
      </c>
      <c r="BR92" s="232"/>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19"/>
    </row>
    <row r="93" spans="1:131" ht="26.25" hidden="1" customHeight="1" x14ac:dyDescent="0.15">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30"/>
      <c r="BF93" s="230"/>
      <c r="BG93" s="230"/>
      <c r="BH93" s="230"/>
      <c r="BI93" s="230"/>
      <c r="BJ93" s="230"/>
      <c r="BK93" s="230"/>
      <c r="BL93" s="230"/>
      <c r="BM93" s="230"/>
      <c r="BN93" s="230"/>
      <c r="BO93" s="230"/>
      <c r="BP93" s="230"/>
      <c r="BQ93" s="227">
        <v>87</v>
      </c>
      <c r="BR93" s="232"/>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19"/>
    </row>
    <row r="94" spans="1:131" ht="26.25" hidden="1" customHeight="1" x14ac:dyDescent="0.15">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30"/>
      <c r="BF94" s="230"/>
      <c r="BG94" s="230"/>
      <c r="BH94" s="230"/>
      <c r="BI94" s="230"/>
      <c r="BJ94" s="230"/>
      <c r="BK94" s="230"/>
      <c r="BL94" s="230"/>
      <c r="BM94" s="230"/>
      <c r="BN94" s="230"/>
      <c r="BO94" s="230"/>
      <c r="BP94" s="230"/>
      <c r="BQ94" s="227">
        <v>88</v>
      </c>
      <c r="BR94" s="232"/>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19"/>
    </row>
    <row r="95" spans="1:131" ht="26.25" hidden="1" customHeight="1" x14ac:dyDescent="0.15">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30"/>
      <c r="BF95" s="230"/>
      <c r="BG95" s="230"/>
      <c r="BH95" s="230"/>
      <c r="BI95" s="230"/>
      <c r="BJ95" s="230"/>
      <c r="BK95" s="230"/>
      <c r="BL95" s="230"/>
      <c r="BM95" s="230"/>
      <c r="BN95" s="230"/>
      <c r="BO95" s="230"/>
      <c r="BP95" s="230"/>
      <c r="BQ95" s="227">
        <v>89</v>
      </c>
      <c r="BR95" s="232"/>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19"/>
    </row>
    <row r="96" spans="1:131" ht="26.25" hidden="1" customHeight="1" x14ac:dyDescent="0.15">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30"/>
      <c r="BF96" s="230"/>
      <c r="BG96" s="230"/>
      <c r="BH96" s="230"/>
      <c r="BI96" s="230"/>
      <c r="BJ96" s="230"/>
      <c r="BK96" s="230"/>
      <c r="BL96" s="230"/>
      <c r="BM96" s="230"/>
      <c r="BN96" s="230"/>
      <c r="BO96" s="230"/>
      <c r="BP96" s="230"/>
      <c r="BQ96" s="227">
        <v>90</v>
      </c>
      <c r="BR96" s="232"/>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19"/>
    </row>
    <row r="97" spans="1:131" ht="26.25" hidden="1" customHeight="1" x14ac:dyDescent="0.15">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30"/>
      <c r="BF97" s="230"/>
      <c r="BG97" s="230"/>
      <c r="BH97" s="230"/>
      <c r="BI97" s="230"/>
      <c r="BJ97" s="230"/>
      <c r="BK97" s="230"/>
      <c r="BL97" s="230"/>
      <c r="BM97" s="230"/>
      <c r="BN97" s="230"/>
      <c r="BO97" s="230"/>
      <c r="BP97" s="230"/>
      <c r="BQ97" s="227">
        <v>91</v>
      </c>
      <c r="BR97" s="232"/>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19"/>
    </row>
    <row r="98" spans="1:131" ht="26.25" hidden="1" customHeight="1" x14ac:dyDescent="0.15">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30"/>
      <c r="BF98" s="230"/>
      <c r="BG98" s="230"/>
      <c r="BH98" s="230"/>
      <c r="BI98" s="230"/>
      <c r="BJ98" s="230"/>
      <c r="BK98" s="230"/>
      <c r="BL98" s="230"/>
      <c r="BM98" s="230"/>
      <c r="BN98" s="230"/>
      <c r="BO98" s="230"/>
      <c r="BP98" s="230"/>
      <c r="BQ98" s="227">
        <v>92</v>
      </c>
      <c r="BR98" s="232"/>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19"/>
    </row>
    <row r="99" spans="1:131" ht="26.25" hidden="1" customHeight="1" x14ac:dyDescent="0.15">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30"/>
      <c r="BF99" s="230"/>
      <c r="BG99" s="230"/>
      <c r="BH99" s="230"/>
      <c r="BI99" s="230"/>
      <c r="BJ99" s="230"/>
      <c r="BK99" s="230"/>
      <c r="BL99" s="230"/>
      <c r="BM99" s="230"/>
      <c r="BN99" s="230"/>
      <c r="BO99" s="230"/>
      <c r="BP99" s="230"/>
      <c r="BQ99" s="227">
        <v>93</v>
      </c>
      <c r="BR99" s="232"/>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19"/>
    </row>
    <row r="100" spans="1:131" ht="26.25" hidden="1" customHeight="1" x14ac:dyDescent="0.15">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30"/>
      <c r="BF100" s="230"/>
      <c r="BG100" s="230"/>
      <c r="BH100" s="230"/>
      <c r="BI100" s="230"/>
      <c r="BJ100" s="230"/>
      <c r="BK100" s="230"/>
      <c r="BL100" s="230"/>
      <c r="BM100" s="230"/>
      <c r="BN100" s="230"/>
      <c r="BO100" s="230"/>
      <c r="BP100" s="230"/>
      <c r="BQ100" s="227">
        <v>94</v>
      </c>
      <c r="BR100" s="232"/>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19"/>
    </row>
    <row r="101" spans="1:131" ht="26.25" hidden="1" customHeight="1" x14ac:dyDescent="0.15">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30"/>
      <c r="BF101" s="230"/>
      <c r="BG101" s="230"/>
      <c r="BH101" s="230"/>
      <c r="BI101" s="230"/>
      <c r="BJ101" s="230"/>
      <c r="BK101" s="230"/>
      <c r="BL101" s="230"/>
      <c r="BM101" s="230"/>
      <c r="BN101" s="230"/>
      <c r="BO101" s="230"/>
      <c r="BP101" s="230"/>
      <c r="BQ101" s="227">
        <v>95</v>
      </c>
      <c r="BR101" s="232"/>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19"/>
    </row>
    <row r="102" spans="1:131" ht="26.25" customHeight="1" thickBot="1" x14ac:dyDescent="0.2">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30"/>
      <c r="BF102" s="230"/>
      <c r="BG102" s="230"/>
      <c r="BH102" s="230"/>
      <c r="BI102" s="230"/>
      <c r="BJ102" s="230"/>
      <c r="BK102" s="230"/>
      <c r="BL102" s="230"/>
      <c r="BM102" s="230"/>
      <c r="BN102" s="230"/>
      <c r="BO102" s="230"/>
      <c r="BP102" s="230"/>
      <c r="BQ102" s="229" t="s">
        <v>390</v>
      </c>
      <c r="BR102" s="933" t="s">
        <v>423</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v>5</v>
      </c>
      <c r="CS102" s="949"/>
      <c r="CT102" s="949"/>
      <c r="CU102" s="949"/>
      <c r="CV102" s="950"/>
      <c r="CW102" s="948" t="s">
        <v>586</v>
      </c>
      <c r="CX102" s="949"/>
      <c r="CY102" s="949"/>
      <c r="CZ102" s="949"/>
      <c r="DA102" s="950"/>
      <c r="DB102" s="948">
        <v>402</v>
      </c>
      <c r="DC102" s="949"/>
      <c r="DD102" s="949"/>
      <c r="DE102" s="949"/>
      <c r="DF102" s="950"/>
      <c r="DG102" s="948" t="s">
        <v>586</v>
      </c>
      <c r="DH102" s="949"/>
      <c r="DI102" s="949"/>
      <c r="DJ102" s="949"/>
      <c r="DK102" s="950"/>
      <c r="DL102" s="948" t="s">
        <v>586</v>
      </c>
      <c r="DM102" s="949"/>
      <c r="DN102" s="949"/>
      <c r="DO102" s="949"/>
      <c r="DP102" s="950"/>
      <c r="DQ102" s="948" t="s">
        <v>586</v>
      </c>
      <c r="DR102" s="949"/>
      <c r="DS102" s="949"/>
      <c r="DT102" s="949"/>
      <c r="DU102" s="950"/>
      <c r="DV102" s="933"/>
      <c r="DW102" s="934"/>
      <c r="DX102" s="934"/>
      <c r="DY102" s="934"/>
      <c r="DZ102" s="935"/>
      <c r="EA102" s="219"/>
    </row>
    <row r="103" spans="1:131" ht="26.25" customHeight="1" x14ac:dyDescent="0.15">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30"/>
      <c r="BF103" s="230"/>
      <c r="BG103" s="230"/>
      <c r="BH103" s="230"/>
      <c r="BI103" s="230"/>
      <c r="BJ103" s="230"/>
      <c r="BK103" s="230"/>
      <c r="BL103" s="230"/>
      <c r="BM103" s="230"/>
      <c r="BN103" s="230"/>
      <c r="BO103" s="230"/>
      <c r="BP103" s="230"/>
      <c r="BQ103" s="936" t="s">
        <v>424</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19"/>
    </row>
    <row r="104" spans="1:131" ht="26.25" customHeight="1" x14ac:dyDescent="0.15">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30"/>
      <c r="BF104" s="230"/>
      <c r="BG104" s="230"/>
      <c r="BH104" s="230"/>
      <c r="BI104" s="230"/>
      <c r="BJ104" s="230"/>
      <c r="BK104" s="230"/>
      <c r="BL104" s="230"/>
      <c r="BM104" s="230"/>
      <c r="BN104" s="230"/>
      <c r="BO104" s="230"/>
      <c r="BP104" s="230"/>
      <c r="BQ104" s="937" t="s">
        <v>425</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19"/>
    </row>
    <row r="105" spans="1:131" ht="11.25" customHeight="1" x14ac:dyDescent="0.15">
      <c r="A105" s="230"/>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219"/>
    </row>
    <row r="106" spans="1:131" ht="11.25" customHeight="1" x14ac:dyDescent="0.15">
      <c r="A106" s="230"/>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219"/>
    </row>
    <row r="107" spans="1:131" s="219" customFormat="1" ht="26.25" customHeight="1" thickBot="1" x14ac:dyDescent="0.2">
      <c r="A107" s="238" t="s">
        <v>426</v>
      </c>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8" t="s">
        <v>427</v>
      </c>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39"/>
      <c r="BS107" s="239"/>
      <c r="BT107" s="239"/>
      <c r="BU107" s="239"/>
      <c r="BV107" s="239"/>
      <c r="BW107" s="239"/>
      <c r="BX107" s="239"/>
      <c r="BY107" s="239"/>
      <c r="BZ107" s="239"/>
      <c r="CA107" s="239"/>
      <c r="CB107" s="239"/>
      <c r="CC107" s="239"/>
      <c r="CD107" s="239"/>
      <c r="CE107" s="239"/>
      <c r="CF107" s="239"/>
      <c r="CG107" s="239"/>
      <c r="CH107" s="239"/>
      <c r="CI107" s="239"/>
      <c r="CJ107" s="239"/>
      <c r="CK107" s="239"/>
      <c r="CL107" s="239"/>
      <c r="CM107" s="239"/>
      <c r="CN107" s="239"/>
      <c r="CO107" s="239"/>
      <c r="CP107" s="239"/>
      <c r="CQ107" s="239"/>
      <c r="CR107" s="239"/>
      <c r="CS107" s="239"/>
      <c r="CT107" s="239"/>
      <c r="CU107" s="239"/>
      <c r="CV107" s="239"/>
      <c r="CW107" s="239"/>
      <c r="CX107" s="239"/>
      <c r="CY107" s="239"/>
      <c r="CZ107" s="239"/>
      <c r="DA107" s="239"/>
      <c r="DB107" s="239"/>
      <c r="DC107" s="239"/>
      <c r="DD107" s="239"/>
      <c r="DE107" s="239"/>
      <c r="DF107" s="239"/>
      <c r="DG107" s="239"/>
      <c r="DH107" s="239"/>
      <c r="DI107" s="239"/>
      <c r="DJ107" s="239"/>
      <c r="DK107" s="239"/>
      <c r="DL107" s="239"/>
      <c r="DM107" s="239"/>
      <c r="DN107" s="239"/>
      <c r="DO107" s="239"/>
      <c r="DP107" s="239"/>
      <c r="DQ107" s="239"/>
      <c r="DR107" s="239"/>
      <c r="DS107" s="239"/>
      <c r="DT107" s="239"/>
      <c r="DU107" s="239"/>
      <c r="DV107" s="239"/>
      <c r="DW107" s="239"/>
      <c r="DX107" s="239"/>
      <c r="DY107" s="239"/>
      <c r="DZ107" s="239"/>
    </row>
    <row r="108" spans="1:131" s="219" customFormat="1" ht="26.25" customHeight="1" x14ac:dyDescent="0.15">
      <c r="A108" s="938" t="s">
        <v>428</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429</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19" customFormat="1" ht="26.25" customHeight="1" x14ac:dyDescent="0.15">
      <c r="A109" s="891" t="s">
        <v>430</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431</v>
      </c>
      <c r="AB109" s="892"/>
      <c r="AC109" s="892"/>
      <c r="AD109" s="892"/>
      <c r="AE109" s="893"/>
      <c r="AF109" s="894" t="s">
        <v>432</v>
      </c>
      <c r="AG109" s="892"/>
      <c r="AH109" s="892"/>
      <c r="AI109" s="892"/>
      <c r="AJ109" s="893"/>
      <c r="AK109" s="894" t="s">
        <v>303</v>
      </c>
      <c r="AL109" s="892"/>
      <c r="AM109" s="892"/>
      <c r="AN109" s="892"/>
      <c r="AO109" s="893"/>
      <c r="AP109" s="894" t="s">
        <v>433</v>
      </c>
      <c r="AQ109" s="892"/>
      <c r="AR109" s="892"/>
      <c r="AS109" s="892"/>
      <c r="AT109" s="925"/>
      <c r="AU109" s="891" t="s">
        <v>430</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431</v>
      </c>
      <c r="BR109" s="892"/>
      <c r="BS109" s="892"/>
      <c r="BT109" s="892"/>
      <c r="BU109" s="893"/>
      <c r="BV109" s="894" t="s">
        <v>432</v>
      </c>
      <c r="BW109" s="892"/>
      <c r="BX109" s="892"/>
      <c r="BY109" s="892"/>
      <c r="BZ109" s="893"/>
      <c r="CA109" s="894" t="s">
        <v>303</v>
      </c>
      <c r="CB109" s="892"/>
      <c r="CC109" s="892"/>
      <c r="CD109" s="892"/>
      <c r="CE109" s="893"/>
      <c r="CF109" s="932" t="s">
        <v>433</v>
      </c>
      <c r="CG109" s="932"/>
      <c r="CH109" s="932"/>
      <c r="CI109" s="932"/>
      <c r="CJ109" s="932"/>
      <c r="CK109" s="894" t="s">
        <v>434</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431</v>
      </c>
      <c r="DH109" s="892"/>
      <c r="DI109" s="892"/>
      <c r="DJ109" s="892"/>
      <c r="DK109" s="893"/>
      <c r="DL109" s="894" t="s">
        <v>432</v>
      </c>
      <c r="DM109" s="892"/>
      <c r="DN109" s="892"/>
      <c r="DO109" s="892"/>
      <c r="DP109" s="893"/>
      <c r="DQ109" s="894" t="s">
        <v>303</v>
      </c>
      <c r="DR109" s="892"/>
      <c r="DS109" s="892"/>
      <c r="DT109" s="892"/>
      <c r="DU109" s="893"/>
      <c r="DV109" s="894" t="s">
        <v>433</v>
      </c>
      <c r="DW109" s="892"/>
      <c r="DX109" s="892"/>
      <c r="DY109" s="892"/>
      <c r="DZ109" s="925"/>
    </row>
    <row r="110" spans="1:131" s="219" customFormat="1" ht="26.25" customHeight="1" x14ac:dyDescent="0.15">
      <c r="A110" s="803" t="s">
        <v>435</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1247195</v>
      </c>
      <c r="AB110" s="885"/>
      <c r="AC110" s="885"/>
      <c r="AD110" s="885"/>
      <c r="AE110" s="886"/>
      <c r="AF110" s="887">
        <v>1254450</v>
      </c>
      <c r="AG110" s="885"/>
      <c r="AH110" s="885"/>
      <c r="AI110" s="885"/>
      <c r="AJ110" s="886"/>
      <c r="AK110" s="887">
        <v>1271550</v>
      </c>
      <c r="AL110" s="885"/>
      <c r="AM110" s="885"/>
      <c r="AN110" s="885"/>
      <c r="AO110" s="886"/>
      <c r="AP110" s="888">
        <v>9.1</v>
      </c>
      <c r="AQ110" s="889"/>
      <c r="AR110" s="889"/>
      <c r="AS110" s="889"/>
      <c r="AT110" s="890"/>
      <c r="AU110" s="926" t="s">
        <v>72</v>
      </c>
      <c r="AV110" s="927"/>
      <c r="AW110" s="927"/>
      <c r="AX110" s="927"/>
      <c r="AY110" s="927"/>
      <c r="AZ110" s="856" t="s">
        <v>436</v>
      </c>
      <c r="BA110" s="804"/>
      <c r="BB110" s="804"/>
      <c r="BC110" s="804"/>
      <c r="BD110" s="804"/>
      <c r="BE110" s="804"/>
      <c r="BF110" s="804"/>
      <c r="BG110" s="804"/>
      <c r="BH110" s="804"/>
      <c r="BI110" s="804"/>
      <c r="BJ110" s="804"/>
      <c r="BK110" s="804"/>
      <c r="BL110" s="804"/>
      <c r="BM110" s="804"/>
      <c r="BN110" s="804"/>
      <c r="BO110" s="804"/>
      <c r="BP110" s="805"/>
      <c r="BQ110" s="857">
        <v>14713738</v>
      </c>
      <c r="BR110" s="838"/>
      <c r="BS110" s="838"/>
      <c r="BT110" s="838"/>
      <c r="BU110" s="838"/>
      <c r="BV110" s="838">
        <v>14782299</v>
      </c>
      <c r="BW110" s="838"/>
      <c r="BX110" s="838"/>
      <c r="BY110" s="838"/>
      <c r="BZ110" s="838"/>
      <c r="CA110" s="838">
        <v>14711668</v>
      </c>
      <c r="CB110" s="838"/>
      <c r="CC110" s="838"/>
      <c r="CD110" s="838"/>
      <c r="CE110" s="838"/>
      <c r="CF110" s="862">
        <v>105.6</v>
      </c>
      <c r="CG110" s="863"/>
      <c r="CH110" s="863"/>
      <c r="CI110" s="863"/>
      <c r="CJ110" s="863"/>
      <c r="CK110" s="922" t="s">
        <v>437</v>
      </c>
      <c r="CL110" s="815"/>
      <c r="CM110" s="856" t="s">
        <v>438</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392</v>
      </c>
      <c r="DH110" s="838"/>
      <c r="DI110" s="838"/>
      <c r="DJ110" s="838"/>
      <c r="DK110" s="838"/>
      <c r="DL110" s="838" t="s">
        <v>439</v>
      </c>
      <c r="DM110" s="838"/>
      <c r="DN110" s="838"/>
      <c r="DO110" s="838"/>
      <c r="DP110" s="838"/>
      <c r="DQ110" s="838" t="s">
        <v>440</v>
      </c>
      <c r="DR110" s="838"/>
      <c r="DS110" s="838"/>
      <c r="DT110" s="838"/>
      <c r="DU110" s="838"/>
      <c r="DV110" s="839" t="s">
        <v>439</v>
      </c>
      <c r="DW110" s="839"/>
      <c r="DX110" s="839"/>
      <c r="DY110" s="839"/>
      <c r="DZ110" s="840"/>
    </row>
    <row r="111" spans="1:131" s="219" customFormat="1" ht="26.25" customHeight="1" x14ac:dyDescent="0.15">
      <c r="A111" s="770" t="s">
        <v>441</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442</v>
      </c>
      <c r="AB111" s="915"/>
      <c r="AC111" s="915"/>
      <c r="AD111" s="915"/>
      <c r="AE111" s="916"/>
      <c r="AF111" s="917" t="s">
        <v>439</v>
      </c>
      <c r="AG111" s="915"/>
      <c r="AH111" s="915"/>
      <c r="AI111" s="915"/>
      <c r="AJ111" s="916"/>
      <c r="AK111" s="917" t="s">
        <v>442</v>
      </c>
      <c r="AL111" s="915"/>
      <c r="AM111" s="915"/>
      <c r="AN111" s="915"/>
      <c r="AO111" s="916"/>
      <c r="AP111" s="918" t="s">
        <v>442</v>
      </c>
      <c r="AQ111" s="919"/>
      <c r="AR111" s="919"/>
      <c r="AS111" s="919"/>
      <c r="AT111" s="920"/>
      <c r="AU111" s="928"/>
      <c r="AV111" s="929"/>
      <c r="AW111" s="929"/>
      <c r="AX111" s="929"/>
      <c r="AY111" s="929"/>
      <c r="AZ111" s="811" t="s">
        <v>443</v>
      </c>
      <c r="BA111" s="748"/>
      <c r="BB111" s="748"/>
      <c r="BC111" s="748"/>
      <c r="BD111" s="748"/>
      <c r="BE111" s="748"/>
      <c r="BF111" s="748"/>
      <c r="BG111" s="748"/>
      <c r="BH111" s="748"/>
      <c r="BI111" s="748"/>
      <c r="BJ111" s="748"/>
      <c r="BK111" s="748"/>
      <c r="BL111" s="748"/>
      <c r="BM111" s="748"/>
      <c r="BN111" s="748"/>
      <c r="BO111" s="748"/>
      <c r="BP111" s="749"/>
      <c r="BQ111" s="812">
        <v>582180</v>
      </c>
      <c r="BR111" s="813"/>
      <c r="BS111" s="813"/>
      <c r="BT111" s="813"/>
      <c r="BU111" s="813"/>
      <c r="BV111" s="813">
        <v>680125</v>
      </c>
      <c r="BW111" s="813"/>
      <c r="BX111" s="813"/>
      <c r="BY111" s="813"/>
      <c r="BZ111" s="813"/>
      <c r="CA111" s="813">
        <v>737172</v>
      </c>
      <c r="CB111" s="813"/>
      <c r="CC111" s="813"/>
      <c r="CD111" s="813"/>
      <c r="CE111" s="813"/>
      <c r="CF111" s="871">
        <v>5.3</v>
      </c>
      <c r="CG111" s="872"/>
      <c r="CH111" s="872"/>
      <c r="CI111" s="872"/>
      <c r="CJ111" s="872"/>
      <c r="CK111" s="923"/>
      <c r="CL111" s="817"/>
      <c r="CM111" s="811" t="s">
        <v>444</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442</v>
      </c>
      <c r="DH111" s="813"/>
      <c r="DI111" s="813"/>
      <c r="DJ111" s="813"/>
      <c r="DK111" s="813"/>
      <c r="DL111" s="813" t="s">
        <v>442</v>
      </c>
      <c r="DM111" s="813"/>
      <c r="DN111" s="813"/>
      <c r="DO111" s="813"/>
      <c r="DP111" s="813"/>
      <c r="DQ111" s="813" t="s">
        <v>439</v>
      </c>
      <c r="DR111" s="813"/>
      <c r="DS111" s="813"/>
      <c r="DT111" s="813"/>
      <c r="DU111" s="813"/>
      <c r="DV111" s="790" t="s">
        <v>439</v>
      </c>
      <c r="DW111" s="790"/>
      <c r="DX111" s="790"/>
      <c r="DY111" s="790"/>
      <c r="DZ111" s="791"/>
    </row>
    <row r="112" spans="1:131" s="219" customFormat="1" ht="26.25" customHeight="1" x14ac:dyDescent="0.15">
      <c r="A112" s="908" t="s">
        <v>445</v>
      </c>
      <c r="B112" s="909"/>
      <c r="C112" s="748" t="s">
        <v>446</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392</v>
      </c>
      <c r="AB112" s="776"/>
      <c r="AC112" s="776"/>
      <c r="AD112" s="776"/>
      <c r="AE112" s="777"/>
      <c r="AF112" s="778" t="s">
        <v>392</v>
      </c>
      <c r="AG112" s="776"/>
      <c r="AH112" s="776"/>
      <c r="AI112" s="776"/>
      <c r="AJ112" s="777"/>
      <c r="AK112" s="778" t="s">
        <v>392</v>
      </c>
      <c r="AL112" s="776"/>
      <c r="AM112" s="776"/>
      <c r="AN112" s="776"/>
      <c r="AO112" s="777"/>
      <c r="AP112" s="820" t="s">
        <v>392</v>
      </c>
      <c r="AQ112" s="821"/>
      <c r="AR112" s="821"/>
      <c r="AS112" s="821"/>
      <c r="AT112" s="822"/>
      <c r="AU112" s="928"/>
      <c r="AV112" s="929"/>
      <c r="AW112" s="929"/>
      <c r="AX112" s="929"/>
      <c r="AY112" s="929"/>
      <c r="AZ112" s="811" t="s">
        <v>447</v>
      </c>
      <c r="BA112" s="748"/>
      <c r="BB112" s="748"/>
      <c r="BC112" s="748"/>
      <c r="BD112" s="748"/>
      <c r="BE112" s="748"/>
      <c r="BF112" s="748"/>
      <c r="BG112" s="748"/>
      <c r="BH112" s="748"/>
      <c r="BI112" s="748"/>
      <c r="BJ112" s="748"/>
      <c r="BK112" s="748"/>
      <c r="BL112" s="748"/>
      <c r="BM112" s="748"/>
      <c r="BN112" s="748"/>
      <c r="BO112" s="748"/>
      <c r="BP112" s="749"/>
      <c r="BQ112" s="812">
        <v>1402879</v>
      </c>
      <c r="BR112" s="813"/>
      <c r="BS112" s="813"/>
      <c r="BT112" s="813"/>
      <c r="BU112" s="813"/>
      <c r="BV112" s="813">
        <v>1680327</v>
      </c>
      <c r="BW112" s="813"/>
      <c r="BX112" s="813"/>
      <c r="BY112" s="813"/>
      <c r="BZ112" s="813"/>
      <c r="CA112" s="813">
        <v>1685254</v>
      </c>
      <c r="CB112" s="813"/>
      <c r="CC112" s="813"/>
      <c r="CD112" s="813"/>
      <c r="CE112" s="813"/>
      <c r="CF112" s="871">
        <v>12.1</v>
      </c>
      <c r="CG112" s="872"/>
      <c r="CH112" s="872"/>
      <c r="CI112" s="872"/>
      <c r="CJ112" s="872"/>
      <c r="CK112" s="923"/>
      <c r="CL112" s="817"/>
      <c r="CM112" s="811" t="s">
        <v>448</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439</v>
      </c>
      <c r="DH112" s="813"/>
      <c r="DI112" s="813"/>
      <c r="DJ112" s="813"/>
      <c r="DK112" s="813"/>
      <c r="DL112" s="813" t="s">
        <v>439</v>
      </c>
      <c r="DM112" s="813"/>
      <c r="DN112" s="813"/>
      <c r="DO112" s="813"/>
      <c r="DP112" s="813"/>
      <c r="DQ112" s="813" t="s">
        <v>439</v>
      </c>
      <c r="DR112" s="813"/>
      <c r="DS112" s="813"/>
      <c r="DT112" s="813"/>
      <c r="DU112" s="813"/>
      <c r="DV112" s="790" t="s">
        <v>392</v>
      </c>
      <c r="DW112" s="790"/>
      <c r="DX112" s="790"/>
      <c r="DY112" s="790"/>
      <c r="DZ112" s="791"/>
    </row>
    <row r="113" spans="1:130" s="219" customFormat="1" ht="26.25" customHeight="1" x14ac:dyDescent="0.15">
      <c r="A113" s="910"/>
      <c r="B113" s="911"/>
      <c r="C113" s="748" t="s">
        <v>449</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118843</v>
      </c>
      <c r="AB113" s="915"/>
      <c r="AC113" s="915"/>
      <c r="AD113" s="915"/>
      <c r="AE113" s="916"/>
      <c r="AF113" s="917">
        <v>173908</v>
      </c>
      <c r="AG113" s="915"/>
      <c r="AH113" s="915"/>
      <c r="AI113" s="915"/>
      <c r="AJ113" s="916"/>
      <c r="AK113" s="917">
        <v>130910</v>
      </c>
      <c r="AL113" s="915"/>
      <c r="AM113" s="915"/>
      <c r="AN113" s="915"/>
      <c r="AO113" s="916"/>
      <c r="AP113" s="918">
        <v>0.9</v>
      </c>
      <c r="AQ113" s="919"/>
      <c r="AR113" s="919"/>
      <c r="AS113" s="919"/>
      <c r="AT113" s="920"/>
      <c r="AU113" s="928"/>
      <c r="AV113" s="929"/>
      <c r="AW113" s="929"/>
      <c r="AX113" s="929"/>
      <c r="AY113" s="929"/>
      <c r="AZ113" s="811" t="s">
        <v>450</v>
      </c>
      <c r="BA113" s="748"/>
      <c r="BB113" s="748"/>
      <c r="BC113" s="748"/>
      <c r="BD113" s="748"/>
      <c r="BE113" s="748"/>
      <c r="BF113" s="748"/>
      <c r="BG113" s="748"/>
      <c r="BH113" s="748"/>
      <c r="BI113" s="748"/>
      <c r="BJ113" s="748"/>
      <c r="BK113" s="748"/>
      <c r="BL113" s="748"/>
      <c r="BM113" s="748"/>
      <c r="BN113" s="748"/>
      <c r="BO113" s="748"/>
      <c r="BP113" s="749"/>
      <c r="BQ113" s="812">
        <v>811165</v>
      </c>
      <c r="BR113" s="813"/>
      <c r="BS113" s="813"/>
      <c r="BT113" s="813"/>
      <c r="BU113" s="813"/>
      <c r="BV113" s="813">
        <v>790416</v>
      </c>
      <c r="BW113" s="813"/>
      <c r="BX113" s="813"/>
      <c r="BY113" s="813"/>
      <c r="BZ113" s="813"/>
      <c r="CA113" s="813">
        <v>882696</v>
      </c>
      <c r="CB113" s="813"/>
      <c r="CC113" s="813"/>
      <c r="CD113" s="813"/>
      <c r="CE113" s="813"/>
      <c r="CF113" s="871">
        <v>6.3</v>
      </c>
      <c r="CG113" s="872"/>
      <c r="CH113" s="872"/>
      <c r="CI113" s="872"/>
      <c r="CJ113" s="872"/>
      <c r="CK113" s="923"/>
      <c r="CL113" s="817"/>
      <c r="CM113" s="811" t="s">
        <v>451</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392</v>
      </c>
      <c r="DH113" s="776"/>
      <c r="DI113" s="776"/>
      <c r="DJ113" s="776"/>
      <c r="DK113" s="777"/>
      <c r="DL113" s="778" t="s">
        <v>439</v>
      </c>
      <c r="DM113" s="776"/>
      <c r="DN113" s="776"/>
      <c r="DO113" s="776"/>
      <c r="DP113" s="777"/>
      <c r="DQ113" s="778" t="s">
        <v>392</v>
      </c>
      <c r="DR113" s="776"/>
      <c r="DS113" s="776"/>
      <c r="DT113" s="776"/>
      <c r="DU113" s="777"/>
      <c r="DV113" s="820" t="s">
        <v>439</v>
      </c>
      <c r="DW113" s="821"/>
      <c r="DX113" s="821"/>
      <c r="DY113" s="821"/>
      <c r="DZ113" s="822"/>
    </row>
    <row r="114" spans="1:130" s="219" customFormat="1" ht="26.25" customHeight="1" x14ac:dyDescent="0.15">
      <c r="A114" s="910"/>
      <c r="B114" s="911"/>
      <c r="C114" s="748" t="s">
        <v>452</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43876</v>
      </c>
      <c r="AB114" s="776"/>
      <c r="AC114" s="776"/>
      <c r="AD114" s="776"/>
      <c r="AE114" s="777"/>
      <c r="AF114" s="778">
        <v>31892</v>
      </c>
      <c r="AG114" s="776"/>
      <c r="AH114" s="776"/>
      <c r="AI114" s="776"/>
      <c r="AJ114" s="777"/>
      <c r="AK114" s="778">
        <v>34767</v>
      </c>
      <c r="AL114" s="776"/>
      <c r="AM114" s="776"/>
      <c r="AN114" s="776"/>
      <c r="AO114" s="777"/>
      <c r="AP114" s="820">
        <v>0.2</v>
      </c>
      <c r="AQ114" s="821"/>
      <c r="AR114" s="821"/>
      <c r="AS114" s="821"/>
      <c r="AT114" s="822"/>
      <c r="AU114" s="928"/>
      <c r="AV114" s="929"/>
      <c r="AW114" s="929"/>
      <c r="AX114" s="929"/>
      <c r="AY114" s="929"/>
      <c r="AZ114" s="811" t="s">
        <v>453</v>
      </c>
      <c r="BA114" s="748"/>
      <c r="BB114" s="748"/>
      <c r="BC114" s="748"/>
      <c r="BD114" s="748"/>
      <c r="BE114" s="748"/>
      <c r="BF114" s="748"/>
      <c r="BG114" s="748"/>
      <c r="BH114" s="748"/>
      <c r="BI114" s="748"/>
      <c r="BJ114" s="748"/>
      <c r="BK114" s="748"/>
      <c r="BL114" s="748"/>
      <c r="BM114" s="748"/>
      <c r="BN114" s="748"/>
      <c r="BO114" s="748"/>
      <c r="BP114" s="749"/>
      <c r="BQ114" s="812">
        <v>3049721</v>
      </c>
      <c r="BR114" s="813"/>
      <c r="BS114" s="813"/>
      <c r="BT114" s="813"/>
      <c r="BU114" s="813"/>
      <c r="BV114" s="813">
        <v>2879867</v>
      </c>
      <c r="BW114" s="813"/>
      <c r="BX114" s="813"/>
      <c r="BY114" s="813"/>
      <c r="BZ114" s="813"/>
      <c r="CA114" s="813">
        <v>3185560</v>
      </c>
      <c r="CB114" s="813"/>
      <c r="CC114" s="813"/>
      <c r="CD114" s="813"/>
      <c r="CE114" s="813"/>
      <c r="CF114" s="871">
        <v>22.9</v>
      </c>
      <c r="CG114" s="872"/>
      <c r="CH114" s="872"/>
      <c r="CI114" s="872"/>
      <c r="CJ114" s="872"/>
      <c r="CK114" s="923"/>
      <c r="CL114" s="817"/>
      <c r="CM114" s="811" t="s">
        <v>454</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392</v>
      </c>
      <c r="DH114" s="776"/>
      <c r="DI114" s="776"/>
      <c r="DJ114" s="776"/>
      <c r="DK114" s="777"/>
      <c r="DL114" s="778" t="s">
        <v>439</v>
      </c>
      <c r="DM114" s="776"/>
      <c r="DN114" s="776"/>
      <c r="DO114" s="776"/>
      <c r="DP114" s="777"/>
      <c r="DQ114" s="778" t="s">
        <v>392</v>
      </c>
      <c r="DR114" s="776"/>
      <c r="DS114" s="776"/>
      <c r="DT114" s="776"/>
      <c r="DU114" s="777"/>
      <c r="DV114" s="820" t="s">
        <v>392</v>
      </c>
      <c r="DW114" s="821"/>
      <c r="DX114" s="821"/>
      <c r="DY114" s="821"/>
      <c r="DZ114" s="822"/>
    </row>
    <row r="115" spans="1:130" s="219" customFormat="1" ht="26.25" customHeight="1" x14ac:dyDescent="0.15">
      <c r="A115" s="910"/>
      <c r="B115" s="911"/>
      <c r="C115" s="748" t="s">
        <v>455</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v>33560</v>
      </c>
      <c r="AB115" s="915"/>
      <c r="AC115" s="915"/>
      <c r="AD115" s="915"/>
      <c r="AE115" s="916"/>
      <c r="AF115" s="917">
        <v>48008</v>
      </c>
      <c r="AG115" s="915"/>
      <c r="AH115" s="915"/>
      <c r="AI115" s="915"/>
      <c r="AJ115" s="916"/>
      <c r="AK115" s="917">
        <v>62726</v>
      </c>
      <c r="AL115" s="915"/>
      <c r="AM115" s="915"/>
      <c r="AN115" s="915"/>
      <c r="AO115" s="916"/>
      <c r="AP115" s="918">
        <v>0.5</v>
      </c>
      <c r="AQ115" s="919"/>
      <c r="AR115" s="919"/>
      <c r="AS115" s="919"/>
      <c r="AT115" s="920"/>
      <c r="AU115" s="928"/>
      <c r="AV115" s="929"/>
      <c r="AW115" s="929"/>
      <c r="AX115" s="929"/>
      <c r="AY115" s="929"/>
      <c r="AZ115" s="811" t="s">
        <v>456</v>
      </c>
      <c r="BA115" s="748"/>
      <c r="BB115" s="748"/>
      <c r="BC115" s="748"/>
      <c r="BD115" s="748"/>
      <c r="BE115" s="748"/>
      <c r="BF115" s="748"/>
      <c r="BG115" s="748"/>
      <c r="BH115" s="748"/>
      <c r="BI115" s="748"/>
      <c r="BJ115" s="748"/>
      <c r="BK115" s="748"/>
      <c r="BL115" s="748"/>
      <c r="BM115" s="748"/>
      <c r="BN115" s="748"/>
      <c r="BO115" s="748"/>
      <c r="BP115" s="749"/>
      <c r="BQ115" s="812" t="s">
        <v>392</v>
      </c>
      <c r="BR115" s="813"/>
      <c r="BS115" s="813"/>
      <c r="BT115" s="813"/>
      <c r="BU115" s="813"/>
      <c r="BV115" s="813" t="s">
        <v>392</v>
      </c>
      <c r="BW115" s="813"/>
      <c r="BX115" s="813"/>
      <c r="BY115" s="813"/>
      <c r="BZ115" s="813"/>
      <c r="CA115" s="813" t="s">
        <v>392</v>
      </c>
      <c r="CB115" s="813"/>
      <c r="CC115" s="813"/>
      <c r="CD115" s="813"/>
      <c r="CE115" s="813"/>
      <c r="CF115" s="871" t="s">
        <v>439</v>
      </c>
      <c r="CG115" s="872"/>
      <c r="CH115" s="872"/>
      <c r="CI115" s="872"/>
      <c r="CJ115" s="872"/>
      <c r="CK115" s="923"/>
      <c r="CL115" s="817"/>
      <c r="CM115" s="811" t="s">
        <v>457</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v>282390</v>
      </c>
      <c r="DH115" s="776"/>
      <c r="DI115" s="776"/>
      <c r="DJ115" s="776"/>
      <c r="DK115" s="777"/>
      <c r="DL115" s="778">
        <v>282390</v>
      </c>
      <c r="DM115" s="776"/>
      <c r="DN115" s="776"/>
      <c r="DO115" s="776"/>
      <c r="DP115" s="777"/>
      <c r="DQ115" s="778">
        <v>402339</v>
      </c>
      <c r="DR115" s="776"/>
      <c r="DS115" s="776"/>
      <c r="DT115" s="776"/>
      <c r="DU115" s="777"/>
      <c r="DV115" s="820">
        <v>2.9</v>
      </c>
      <c r="DW115" s="821"/>
      <c r="DX115" s="821"/>
      <c r="DY115" s="821"/>
      <c r="DZ115" s="822"/>
    </row>
    <row r="116" spans="1:130" s="219" customFormat="1" ht="26.25" customHeight="1" x14ac:dyDescent="0.15">
      <c r="A116" s="912"/>
      <c r="B116" s="913"/>
      <c r="C116" s="835" t="s">
        <v>458</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409</v>
      </c>
      <c r="AB116" s="776"/>
      <c r="AC116" s="776"/>
      <c r="AD116" s="776"/>
      <c r="AE116" s="777"/>
      <c r="AF116" s="778" t="s">
        <v>392</v>
      </c>
      <c r="AG116" s="776"/>
      <c r="AH116" s="776"/>
      <c r="AI116" s="776"/>
      <c r="AJ116" s="777"/>
      <c r="AK116" s="778" t="s">
        <v>392</v>
      </c>
      <c r="AL116" s="776"/>
      <c r="AM116" s="776"/>
      <c r="AN116" s="776"/>
      <c r="AO116" s="777"/>
      <c r="AP116" s="820" t="s">
        <v>392</v>
      </c>
      <c r="AQ116" s="821"/>
      <c r="AR116" s="821"/>
      <c r="AS116" s="821"/>
      <c r="AT116" s="822"/>
      <c r="AU116" s="928"/>
      <c r="AV116" s="929"/>
      <c r="AW116" s="929"/>
      <c r="AX116" s="929"/>
      <c r="AY116" s="929"/>
      <c r="AZ116" s="905" t="s">
        <v>459</v>
      </c>
      <c r="BA116" s="906"/>
      <c r="BB116" s="906"/>
      <c r="BC116" s="906"/>
      <c r="BD116" s="906"/>
      <c r="BE116" s="906"/>
      <c r="BF116" s="906"/>
      <c r="BG116" s="906"/>
      <c r="BH116" s="906"/>
      <c r="BI116" s="906"/>
      <c r="BJ116" s="906"/>
      <c r="BK116" s="906"/>
      <c r="BL116" s="906"/>
      <c r="BM116" s="906"/>
      <c r="BN116" s="906"/>
      <c r="BO116" s="906"/>
      <c r="BP116" s="907"/>
      <c r="BQ116" s="812" t="s">
        <v>392</v>
      </c>
      <c r="BR116" s="813"/>
      <c r="BS116" s="813"/>
      <c r="BT116" s="813"/>
      <c r="BU116" s="813"/>
      <c r="BV116" s="813" t="s">
        <v>392</v>
      </c>
      <c r="BW116" s="813"/>
      <c r="BX116" s="813"/>
      <c r="BY116" s="813"/>
      <c r="BZ116" s="813"/>
      <c r="CA116" s="813" t="s">
        <v>392</v>
      </c>
      <c r="CB116" s="813"/>
      <c r="CC116" s="813"/>
      <c r="CD116" s="813"/>
      <c r="CE116" s="813"/>
      <c r="CF116" s="871" t="s">
        <v>392</v>
      </c>
      <c r="CG116" s="872"/>
      <c r="CH116" s="872"/>
      <c r="CI116" s="872"/>
      <c r="CJ116" s="872"/>
      <c r="CK116" s="923"/>
      <c r="CL116" s="817"/>
      <c r="CM116" s="811" t="s">
        <v>460</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v>114636</v>
      </c>
      <c r="DH116" s="776"/>
      <c r="DI116" s="776"/>
      <c r="DJ116" s="776"/>
      <c r="DK116" s="777"/>
      <c r="DL116" s="778">
        <v>105083</v>
      </c>
      <c r="DM116" s="776"/>
      <c r="DN116" s="776"/>
      <c r="DO116" s="776"/>
      <c r="DP116" s="777"/>
      <c r="DQ116" s="778">
        <v>95530</v>
      </c>
      <c r="DR116" s="776"/>
      <c r="DS116" s="776"/>
      <c r="DT116" s="776"/>
      <c r="DU116" s="777"/>
      <c r="DV116" s="820">
        <v>0.7</v>
      </c>
      <c r="DW116" s="821"/>
      <c r="DX116" s="821"/>
      <c r="DY116" s="821"/>
      <c r="DZ116" s="822"/>
    </row>
    <row r="117" spans="1:130" s="219" customFormat="1" ht="26.25" customHeight="1" x14ac:dyDescent="0.15">
      <c r="A117" s="891" t="s">
        <v>185</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461</v>
      </c>
      <c r="Z117" s="893"/>
      <c r="AA117" s="898">
        <v>1443474</v>
      </c>
      <c r="AB117" s="899"/>
      <c r="AC117" s="899"/>
      <c r="AD117" s="899"/>
      <c r="AE117" s="900"/>
      <c r="AF117" s="901">
        <v>1508258</v>
      </c>
      <c r="AG117" s="899"/>
      <c r="AH117" s="899"/>
      <c r="AI117" s="899"/>
      <c r="AJ117" s="900"/>
      <c r="AK117" s="901">
        <v>1499953</v>
      </c>
      <c r="AL117" s="899"/>
      <c r="AM117" s="899"/>
      <c r="AN117" s="899"/>
      <c r="AO117" s="900"/>
      <c r="AP117" s="902"/>
      <c r="AQ117" s="903"/>
      <c r="AR117" s="903"/>
      <c r="AS117" s="903"/>
      <c r="AT117" s="904"/>
      <c r="AU117" s="928"/>
      <c r="AV117" s="929"/>
      <c r="AW117" s="929"/>
      <c r="AX117" s="929"/>
      <c r="AY117" s="929"/>
      <c r="AZ117" s="859" t="s">
        <v>462</v>
      </c>
      <c r="BA117" s="860"/>
      <c r="BB117" s="860"/>
      <c r="BC117" s="860"/>
      <c r="BD117" s="860"/>
      <c r="BE117" s="860"/>
      <c r="BF117" s="860"/>
      <c r="BG117" s="860"/>
      <c r="BH117" s="860"/>
      <c r="BI117" s="860"/>
      <c r="BJ117" s="860"/>
      <c r="BK117" s="860"/>
      <c r="BL117" s="860"/>
      <c r="BM117" s="860"/>
      <c r="BN117" s="860"/>
      <c r="BO117" s="860"/>
      <c r="BP117" s="861"/>
      <c r="BQ117" s="812" t="s">
        <v>463</v>
      </c>
      <c r="BR117" s="813"/>
      <c r="BS117" s="813"/>
      <c r="BT117" s="813"/>
      <c r="BU117" s="813"/>
      <c r="BV117" s="813" t="s">
        <v>126</v>
      </c>
      <c r="BW117" s="813"/>
      <c r="BX117" s="813"/>
      <c r="BY117" s="813"/>
      <c r="BZ117" s="813"/>
      <c r="CA117" s="813" t="s">
        <v>388</v>
      </c>
      <c r="CB117" s="813"/>
      <c r="CC117" s="813"/>
      <c r="CD117" s="813"/>
      <c r="CE117" s="813"/>
      <c r="CF117" s="871" t="s">
        <v>392</v>
      </c>
      <c r="CG117" s="872"/>
      <c r="CH117" s="872"/>
      <c r="CI117" s="872"/>
      <c r="CJ117" s="872"/>
      <c r="CK117" s="923"/>
      <c r="CL117" s="817"/>
      <c r="CM117" s="811" t="s">
        <v>464</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442</v>
      </c>
      <c r="DH117" s="776"/>
      <c r="DI117" s="776"/>
      <c r="DJ117" s="776"/>
      <c r="DK117" s="777"/>
      <c r="DL117" s="778" t="s">
        <v>392</v>
      </c>
      <c r="DM117" s="776"/>
      <c r="DN117" s="776"/>
      <c r="DO117" s="776"/>
      <c r="DP117" s="777"/>
      <c r="DQ117" s="778" t="s">
        <v>126</v>
      </c>
      <c r="DR117" s="776"/>
      <c r="DS117" s="776"/>
      <c r="DT117" s="776"/>
      <c r="DU117" s="777"/>
      <c r="DV117" s="820" t="s">
        <v>392</v>
      </c>
      <c r="DW117" s="821"/>
      <c r="DX117" s="821"/>
      <c r="DY117" s="821"/>
      <c r="DZ117" s="822"/>
    </row>
    <row r="118" spans="1:130" s="219" customFormat="1" ht="26.25" customHeight="1" x14ac:dyDescent="0.15">
      <c r="A118" s="891" t="s">
        <v>434</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431</v>
      </c>
      <c r="AB118" s="892"/>
      <c r="AC118" s="892"/>
      <c r="AD118" s="892"/>
      <c r="AE118" s="893"/>
      <c r="AF118" s="894" t="s">
        <v>432</v>
      </c>
      <c r="AG118" s="892"/>
      <c r="AH118" s="892"/>
      <c r="AI118" s="892"/>
      <c r="AJ118" s="893"/>
      <c r="AK118" s="894" t="s">
        <v>303</v>
      </c>
      <c r="AL118" s="892"/>
      <c r="AM118" s="892"/>
      <c r="AN118" s="892"/>
      <c r="AO118" s="893"/>
      <c r="AP118" s="895" t="s">
        <v>433</v>
      </c>
      <c r="AQ118" s="896"/>
      <c r="AR118" s="896"/>
      <c r="AS118" s="896"/>
      <c r="AT118" s="897"/>
      <c r="AU118" s="928"/>
      <c r="AV118" s="929"/>
      <c r="AW118" s="929"/>
      <c r="AX118" s="929"/>
      <c r="AY118" s="929"/>
      <c r="AZ118" s="834" t="s">
        <v>465</v>
      </c>
      <c r="BA118" s="835"/>
      <c r="BB118" s="835"/>
      <c r="BC118" s="835"/>
      <c r="BD118" s="835"/>
      <c r="BE118" s="835"/>
      <c r="BF118" s="835"/>
      <c r="BG118" s="835"/>
      <c r="BH118" s="835"/>
      <c r="BI118" s="835"/>
      <c r="BJ118" s="835"/>
      <c r="BK118" s="835"/>
      <c r="BL118" s="835"/>
      <c r="BM118" s="835"/>
      <c r="BN118" s="835"/>
      <c r="BO118" s="835"/>
      <c r="BP118" s="836"/>
      <c r="BQ118" s="875" t="s">
        <v>392</v>
      </c>
      <c r="BR118" s="841"/>
      <c r="BS118" s="841"/>
      <c r="BT118" s="841"/>
      <c r="BU118" s="841"/>
      <c r="BV118" s="841" t="s">
        <v>463</v>
      </c>
      <c r="BW118" s="841"/>
      <c r="BX118" s="841"/>
      <c r="BY118" s="841"/>
      <c r="BZ118" s="841"/>
      <c r="CA118" s="841" t="s">
        <v>388</v>
      </c>
      <c r="CB118" s="841"/>
      <c r="CC118" s="841"/>
      <c r="CD118" s="841"/>
      <c r="CE118" s="841"/>
      <c r="CF118" s="871" t="s">
        <v>126</v>
      </c>
      <c r="CG118" s="872"/>
      <c r="CH118" s="872"/>
      <c r="CI118" s="872"/>
      <c r="CJ118" s="872"/>
      <c r="CK118" s="923"/>
      <c r="CL118" s="817"/>
      <c r="CM118" s="811" t="s">
        <v>466</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467</v>
      </c>
      <c r="DH118" s="776"/>
      <c r="DI118" s="776"/>
      <c r="DJ118" s="776"/>
      <c r="DK118" s="777"/>
      <c r="DL118" s="778" t="s">
        <v>388</v>
      </c>
      <c r="DM118" s="776"/>
      <c r="DN118" s="776"/>
      <c r="DO118" s="776"/>
      <c r="DP118" s="777"/>
      <c r="DQ118" s="778" t="s">
        <v>409</v>
      </c>
      <c r="DR118" s="776"/>
      <c r="DS118" s="776"/>
      <c r="DT118" s="776"/>
      <c r="DU118" s="777"/>
      <c r="DV118" s="820" t="s">
        <v>392</v>
      </c>
      <c r="DW118" s="821"/>
      <c r="DX118" s="821"/>
      <c r="DY118" s="821"/>
      <c r="DZ118" s="822"/>
    </row>
    <row r="119" spans="1:130" s="219" customFormat="1" ht="26.25" customHeight="1" x14ac:dyDescent="0.15">
      <c r="A119" s="814" t="s">
        <v>437</v>
      </c>
      <c r="B119" s="815"/>
      <c r="C119" s="856" t="s">
        <v>438</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463</v>
      </c>
      <c r="AB119" s="885"/>
      <c r="AC119" s="885"/>
      <c r="AD119" s="885"/>
      <c r="AE119" s="886"/>
      <c r="AF119" s="887" t="s">
        <v>468</v>
      </c>
      <c r="AG119" s="885"/>
      <c r="AH119" s="885"/>
      <c r="AI119" s="885"/>
      <c r="AJ119" s="886"/>
      <c r="AK119" s="887" t="s">
        <v>388</v>
      </c>
      <c r="AL119" s="885"/>
      <c r="AM119" s="885"/>
      <c r="AN119" s="885"/>
      <c r="AO119" s="886"/>
      <c r="AP119" s="888" t="s">
        <v>126</v>
      </c>
      <c r="AQ119" s="889"/>
      <c r="AR119" s="889"/>
      <c r="AS119" s="889"/>
      <c r="AT119" s="890"/>
      <c r="AU119" s="930"/>
      <c r="AV119" s="931"/>
      <c r="AW119" s="931"/>
      <c r="AX119" s="931"/>
      <c r="AY119" s="931"/>
      <c r="AZ119" s="240" t="s">
        <v>185</v>
      </c>
      <c r="BA119" s="240"/>
      <c r="BB119" s="240"/>
      <c r="BC119" s="240"/>
      <c r="BD119" s="240"/>
      <c r="BE119" s="240"/>
      <c r="BF119" s="240"/>
      <c r="BG119" s="240"/>
      <c r="BH119" s="240"/>
      <c r="BI119" s="240"/>
      <c r="BJ119" s="240"/>
      <c r="BK119" s="240"/>
      <c r="BL119" s="240"/>
      <c r="BM119" s="240"/>
      <c r="BN119" s="240"/>
      <c r="BO119" s="873" t="s">
        <v>469</v>
      </c>
      <c r="BP119" s="874"/>
      <c r="BQ119" s="875">
        <v>20559683</v>
      </c>
      <c r="BR119" s="841"/>
      <c r="BS119" s="841"/>
      <c r="BT119" s="841"/>
      <c r="BU119" s="841"/>
      <c r="BV119" s="841">
        <v>20813034</v>
      </c>
      <c r="BW119" s="841"/>
      <c r="BX119" s="841"/>
      <c r="BY119" s="841"/>
      <c r="BZ119" s="841"/>
      <c r="CA119" s="841">
        <v>21202350</v>
      </c>
      <c r="CB119" s="841"/>
      <c r="CC119" s="841"/>
      <c r="CD119" s="841"/>
      <c r="CE119" s="841"/>
      <c r="CF119" s="744"/>
      <c r="CG119" s="745"/>
      <c r="CH119" s="745"/>
      <c r="CI119" s="745"/>
      <c r="CJ119" s="830"/>
      <c r="CK119" s="924"/>
      <c r="CL119" s="819"/>
      <c r="CM119" s="834" t="s">
        <v>470</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v>185154</v>
      </c>
      <c r="DH119" s="760"/>
      <c r="DI119" s="760"/>
      <c r="DJ119" s="760"/>
      <c r="DK119" s="761"/>
      <c r="DL119" s="762">
        <v>292652</v>
      </c>
      <c r="DM119" s="760"/>
      <c r="DN119" s="760"/>
      <c r="DO119" s="760"/>
      <c r="DP119" s="761"/>
      <c r="DQ119" s="762">
        <v>239303</v>
      </c>
      <c r="DR119" s="760"/>
      <c r="DS119" s="760"/>
      <c r="DT119" s="760"/>
      <c r="DU119" s="761"/>
      <c r="DV119" s="844">
        <v>1.7</v>
      </c>
      <c r="DW119" s="845"/>
      <c r="DX119" s="845"/>
      <c r="DY119" s="845"/>
      <c r="DZ119" s="846"/>
    </row>
    <row r="120" spans="1:130" s="219" customFormat="1" ht="26.25" customHeight="1" x14ac:dyDescent="0.15">
      <c r="A120" s="816"/>
      <c r="B120" s="817"/>
      <c r="C120" s="811" t="s">
        <v>444</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388</v>
      </c>
      <c r="AB120" s="776"/>
      <c r="AC120" s="776"/>
      <c r="AD120" s="776"/>
      <c r="AE120" s="777"/>
      <c r="AF120" s="778" t="s">
        <v>392</v>
      </c>
      <c r="AG120" s="776"/>
      <c r="AH120" s="776"/>
      <c r="AI120" s="776"/>
      <c r="AJ120" s="777"/>
      <c r="AK120" s="778" t="s">
        <v>468</v>
      </c>
      <c r="AL120" s="776"/>
      <c r="AM120" s="776"/>
      <c r="AN120" s="776"/>
      <c r="AO120" s="777"/>
      <c r="AP120" s="820" t="s">
        <v>442</v>
      </c>
      <c r="AQ120" s="821"/>
      <c r="AR120" s="821"/>
      <c r="AS120" s="821"/>
      <c r="AT120" s="822"/>
      <c r="AU120" s="876" t="s">
        <v>471</v>
      </c>
      <c r="AV120" s="877"/>
      <c r="AW120" s="877"/>
      <c r="AX120" s="877"/>
      <c r="AY120" s="878"/>
      <c r="AZ120" s="856" t="s">
        <v>472</v>
      </c>
      <c r="BA120" s="804"/>
      <c r="BB120" s="804"/>
      <c r="BC120" s="804"/>
      <c r="BD120" s="804"/>
      <c r="BE120" s="804"/>
      <c r="BF120" s="804"/>
      <c r="BG120" s="804"/>
      <c r="BH120" s="804"/>
      <c r="BI120" s="804"/>
      <c r="BJ120" s="804"/>
      <c r="BK120" s="804"/>
      <c r="BL120" s="804"/>
      <c r="BM120" s="804"/>
      <c r="BN120" s="804"/>
      <c r="BO120" s="804"/>
      <c r="BP120" s="805"/>
      <c r="BQ120" s="857">
        <v>5261555</v>
      </c>
      <c r="BR120" s="838"/>
      <c r="BS120" s="838"/>
      <c r="BT120" s="838"/>
      <c r="BU120" s="838"/>
      <c r="BV120" s="838">
        <v>5606336</v>
      </c>
      <c r="BW120" s="838"/>
      <c r="BX120" s="838"/>
      <c r="BY120" s="838"/>
      <c r="BZ120" s="838"/>
      <c r="CA120" s="838">
        <v>6518776</v>
      </c>
      <c r="CB120" s="838"/>
      <c r="CC120" s="838"/>
      <c r="CD120" s="838"/>
      <c r="CE120" s="838"/>
      <c r="CF120" s="862">
        <v>46.8</v>
      </c>
      <c r="CG120" s="863"/>
      <c r="CH120" s="863"/>
      <c r="CI120" s="863"/>
      <c r="CJ120" s="863"/>
      <c r="CK120" s="864" t="s">
        <v>473</v>
      </c>
      <c r="CL120" s="848"/>
      <c r="CM120" s="848"/>
      <c r="CN120" s="848"/>
      <c r="CO120" s="849"/>
      <c r="CP120" s="868" t="s">
        <v>474</v>
      </c>
      <c r="CQ120" s="869"/>
      <c r="CR120" s="869"/>
      <c r="CS120" s="869"/>
      <c r="CT120" s="869"/>
      <c r="CU120" s="869"/>
      <c r="CV120" s="869"/>
      <c r="CW120" s="869"/>
      <c r="CX120" s="869"/>
      <c r="CY120" s="869"/>
      <c r="CZ120" s="869"/>
      <c r="DA120" s="869"/>
      <c r="DB120" s="869"/>
      <c r="DC120" s="869"/>
      <c r="DD120" s="869"/>
      <c r="DE120" s="869"/>
      <c r="DF120" s="870"/>
      <c r="DG120" s="857">
        <v>1290290</v>
      </c>
      <c r="DH120" s="838"/>
      <c r="DI120" s="838"/>
      <c r="DJ120" s="838"/>
      <c r="DK120" s="838"/>
      <c r="DL120" s="838">
        <v>1534834</v>
      </c>
      <c r="DM120" s="838"/>
      <c r="DN120" s="838"/>
      <c r="DO120" s="838"/>
      <c r="DP120" s="838"/>
      <c r="DQ120" s="838">
        <v>1490667</v>
      </c>
      <c r="DR120" s="838"/>
      <c r="DS120" s="838"/>
      <c r="DT120" s="838"/>
      <c r="DU120" s="838"/>
      <c r="DV120" s="839">
        <v>10.7</v>
      </c>
      <c r="DW120" s="839"/>
      <c r="DX120" s="839"/>
      <c r="DY120" s="839"/>
      <c r="DZ120" s="840"/>
    </row>
    <row r="121" spans="1:130" s="219" customFormat="1" ht="26.25" customHeight="1" x14ac:dyDescent="0.15">
      <c r="A121" s="816"/>
      <c r="B121" s="817"/>
      <c r="C121" s="859" t="s">
        <v>475</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468</v>
      </c>
      <c r="AB121" s="776"/>
      <c r="AC121" s="776"/>
      <c r="AD121" s="776"/>
      <c r="AE121" s="777"/>
      <c r="AF121" s="778" t="s">
        <v>388</v>
      </c>
      <c r="AG121" s="776"/>
      <c r="AH121" s="776"/>
      <c r="AI121" s="776"/>
      <c r="AJ121" s="777"/>
      <c r="AK121" s="778" t="s">
        <v>388</v>
      </c>
      <c r="AL121" s="776"/>
      <c r="AM121" s="776"/>
      <c r="AN121" s="776"/>
      <c r="AO121" s="777"/>
      <c r="AP121" s="820" t="s">
        <v>468</v>
      </c>
      <c r="AQ121" s="821"/>
      <c r="AR121" s="821"/>
      <c r="AS121" s="821"/>
      <c r="AT121" s="822"/>
      <c r="AU121" s="879"/>
      <c r="AV121" s="880"/>
      <c r="AW121" s="880"/>
      <c r="AX121" s="880"/>
      <c r="AY121" s="881"/>
      <c r="AZ121" s="811" t="s">
        <v>476</v>
      </c>
      <c r="BA121" s="748"/>
      <c r="BB121" s="748"/>
      <c r="BC121" s="748"/>
      <c r="BD121" s="748"/>
      <c r="BE121" s="748"/>
      <c r="BF121" s="748"/>
      <c r="BG121" s="748"/>
      <c r="BH121" s="748"/>
      <c r="BI121" s="748"/>
      <c r="BJ121" s="748"/>
      <c r="BK121" s="748"/>
      <c r="BL121" s="748"/>
      <c r="BM121" s="748"/>
      <c r="BN121" s="748"/>
      <c r="BO121" s="748"/>
      <c r="BP121" s="749"/>
      <c r="BQ121" s="812">
        <v>2258177</v>
      </c>
      <c r="BR121" s="813"/>
      <c r="BS121" s="813"/>
      <c r="BT121" s="813"/>
      <c r="BU121" s="813"/>
      <c r="BV121" s="813">
        <v>2463092</v>
      </c>
      <c r="BW121" s="813"/>
      <c r="BX121" s="813"/>
      <c r="BY121" s="813"/>
      <c r="BZ121" s="813"/>
      <c r="CA121" s="813">
        <v>2656675</v>
      </c>
      <c r="CB121" s="813"/>
      <c r="CC121" s="813"/>
      <c r="CD121" s="813"/>
      <c r="CE121" s="813"/>
      <c r="CF121" s="871">
        <v>19.100000000000001</v>
      </c>
      <c r="CG121" s="872"/>
      <c r="CH121" s="872"/>
      <c r="CI121" s="872"/>
      <c r="CJ121" s="872"/>
      <c r="CK121" s="865"/>
      <c r="CL121" s="851"/>
      <c r="CM121" s="851"/>
      <c r="CN121" s="851"/>
      <c r="CO121" s="852"/>
      <c r="CP121" s="831" t="s">
        <v>477</v>
      </c>
      <c r="CQ121" s="832"/>
      <c r="CR121" s="832"/>
      <c r="CS121" s="832"/>
      <c r="CT121" s="832"/>
      <c r="CU121" s="832"/>
      <c r="CV121" s="832"/>
      <c r="CW121" s="832"/>
      <c r="CX121" s="832"/>
      <c r="CY121" s="832"/>
      <c r="CZ121" s="832"/>
      <c r="DA121" s="832"/>
      <c r="DB121" s="832"/>
      <c r="DC121" s="832"/>
      <c r="DD121" s="832"/>
      <c r="DE121" s="832"/>
      <c r="DF121" s="833"/>
      <c r="DG121" s="812" t="s">
        <v>468</v>
      </c>
      <c r="DH121" s="813"/>
      <c r="DI121" s="813"/>
      <c r="DJ121" s="813"/>
      <c r="DK121" s="813"/>
      <c r="DL121" s="813">
        <v>145493</v>
      </c>
      <c r="DM121" s="813"/>
      <c r="DN121" s="813"/>
      <c r="DO121" s="813"/>
      <c r="DP121" s="813"/>
      <c r="DQ121" s="813">
        <v>194587</v>
      </c>
      <c r="DR121" s="813"/>
      <c r="DS121" s="813"/>
      <c r="DT121" s="813"/>
      <c r="DU121" s="813"/>
      <c r="DV121" s="790">
        <v>1.4</v>
      </c>
      <c r="DW121" s="790"/>
      <c r="DX121" s="790"/>
      <c r="DY121" s="790"/>
      <c r="DZ121" s="791"/>
    </row>
    <row r="122" spans="1:130" s="219" customFormat="1" ht="26.25" customHeight="1" x14ac:dyDescent="0.15">
      <c r="A122" s="816"/>
      <c r="B122" s="817"/>
      <c r="C122" s="811" t="s">
        <v>454</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392</v>
      </c>
      <c r="AB122" s="776"/>
      <c r="AC122" s="776"/>
      <c r="AD122" s="776"/>
      <c r="AE122" s="777"/>
      <c r="AF122" s="778" t="s">
        <v>126</v>
      </c>
      <c r="AG122" s="776"/>
      <c r="AH122" s="776"/>
      <c r="AI122" s="776"/>
      <c r="AJ122" s="777"/>
      <c r="AK122" s="778" t="s">
        <v>126</v>
      </c>
      <c r="AL122" s="776"/>
      <c r="AM122" s="776"/>
      <c r="AN122" s="776"/>
      <c r="AO122" s="777"/>
      <c r="AP122" s="820" t="s">
        <v>467</v>
      </c>
      <c r="AQ122" s="821"/>
      <c r="AR122" s="821"/>
      <c r="AS122" s="821"/>
      <c r="AT122" s="822"/>
      <c r="AU122" s="879"/>
      <c r="AV122" s="880"/>
      <c r="AW122" s="880"/>
      <c r="AX122" s="880"/>
      <c r="AY122" s="881"/>
      <c r="AZ122" s="834" t="s">
        <v>478</v>
      </c>
      <c r="BA122" s="835"/>
      <c r="BB122" s="835"/>
      <c r="BC122" s="835"/>
      <c r="BD122" s="835"/>
      <c r="BE122" s="835"/>
      <c r="BF122" s="835"/>
      <c r="BG122" s="835"/>
      <c r="BH122" s="835"/>
      <c r="BI122" s="835"/>
      <c r="BJ122" s="835"/>
      <c r="BK122" s="835"/>
      <c r="BL122" s="835"/>
      <c r="BM122" s="835"/>
      <c r="BN122" s="835"/>
      <c r="BO122" s="835"/>
      <c r="BP122" s="836"/>
      <c r="BQ122" s="875">
        <v>14027699</v>
      </c>
      <c r="BR122" s="841"/>
      <c r="BS122" s="841"/>
      <c r="BT122" s="841"/>
      <c r="BU122" s="841"/>
      <c r="BV122" s="841">
        <v>14123022</v>
      </c>
      <c r="BW122" s="841"/>
      <c r="BX122" s="841"/>
      <c r="BY122" s="841"/>
      <c r="BZ122" s="841"/>
      <c r="CA122" s="841">
        <v>14143210</v>
      </c>
      <c r="CB122" s="841"/>
      <c r="CC122" s="841"/>
      <c r="CD122" s="841"/>
      <c r="CE122" s="841"/>
      <c r="CF122" s="842">
        <v>101.5</v>
      </c>
      <c r="CG122" s="843"/>
      <c r="CH122" s="843"/>
      <c r="CI122" s="843"/>
      <c r="CJ122" s="843"/>
      <c r="CK122" s="865"/>
      <c r="CL122" s="851"/>
      <c r="CM122" s="851"/>
      <c r="CN122" s="851"/>
      <c r="CO122" s="852"/>
      <c r="CP122" s="831" t="s">
        <v>479</v>
      </c>
      <c r="CQ122" s="832"/>
      <c r="CR122" s="832"/>
      <c r="CS122" s="832"/>
      <c r="CT122" s="832"/>
      <c r="CU122" s="832"/>
      <c r="CV122" s="832"/>
      <c r="CW122" s="832"/>
      <c r="CX122" s="832"/>
      <c r="CY122" s="832"/>
      <c r="CZ122" s="832"/>
      <c r="DA122" s="832"/>
      <c r="DB122" s="832"/>
      <c r="DC122" s="832"/>
      <c r="DD122" s="832"/>
      <c r="DE122" s="832"/>
      <c r="DF122" s="833"/>
      <c r="DG122" s="812" t="s">
        <v>463</v>
      </c>
      <c r="DH122" s="813"/>
      <c r="DI122" s="813"/>
      <c r="DJ122" s="813"/>
      <c r="DK122" s="813"/>
      <c r="DL122" s="813" t="s">
        <v>388</v>
      </c>
      <c r="DM122" s="813"/>
      <c r="DN122" s="813"/>
      <c r="DO122" s="813"/>
      <c r="DP122" s="813"/>
      <c r="DQ122" s="813" t="s">
        <v>409</v>
      </c>
      <c r="DR122" s="813"/>
      <c r="DS122" s="813"/>
      <c r="DT122" s="813"/>
      <c r="DU122" s="813"/>
      <c r="DV122" s="790" t="s">
        <v>468</v>
      </c>
      <c r="DW122" s="790"/>
      <c r="DX122" s="790"/>
      <c r="DY122" s="790"/>
      <c r="DZ122" s="791"/>
    </row>
    <row r="123" spans="1:130" s="219" customFormat="1" ht="26.25" customHeight="1" x14ac:dyDescent="0.15">
      <c r="A123" s="816"/>
      <c r="B123" s="817"/>
      <c r="C123" s="811" t="s">
        <v>460</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v>9553</v>
      </c>
      <c r="AB123" s="776"/>
      <c r="AC123" s="776"/>
      <c r="AD123" s="776"/>
      <c r="AE123" s="777"/>
      <c r="AF123" s="778">
        <v>9553</v>
      </c>
      <c r="AG123" s="776"/>
      <c r="AH123" s="776"/>
      <c r="AI123" s="776"/>
      <c r="AJ123" s="777"/>
      <c r="AK123" s="778">
        <v>9553</v>
      </c>
      <c r="AL123" s="776"/>
      <c r="AM123" s="776"/>
      <c r="AN123" s="776"/>
      <c r="AO123" s="777"/>
      <c r="AP123" s="820">
        <v>0.1</v>
      </c>
      <c r="AQ123" s="821"/>
      <c r="AR123" s="821"/>
      <c r="AS123" s="821"/>
      <c r="AT123" s="822"/>
      <c r="AU123" s="882"/>
      <c r="AV123" s="883"/>
      <c r="AW123" s="883"/>
      <c r="AX123" s="883"/>
      <c r="AY123" s="883"/>
      <c r="AZ123" s="240" t="s">
        <v>185</v>
      </c>
      <c r="BA123" s="240"/>
      <c r="BB123" s="240"/>
      <c r="BC123" s="240"/>
      <c r="BD123" s="240"/>
      <c r="BE123" s="240"/>
      <c r="BF123" s="240"/>
      <c r="BG123" s="240"/>
      <c r="BH123" s="240"/>
      <c r="BI123" s="240"/>
      <c r="BJ123" s="240"/>
      <c r="BK123" s="240"/>
      <c r="BL123" s="240"/>
      <c r="BM123" s="240"/>
      <c r="BN123" s="240"/>
      <c r="BO123" s="873" t="s">
        <v>480</v>
      </c>
      <c r="BP123" s="874"/>
      <c r="BQ123" s="828">
        <v>21547431</v>
      </c>
      <c r="BR123" s="829"/>
      <c r="BS123" s="829"/>
      <c r="BT123" s="829"/>
      <c r="BU123" s="829"/>
      <c r="BV123" s="829">
        <v>22192450</v>
      </c>
      <c r="BW123" s="829"/>
      <c r="BX123" s="829"/>
      <c r="BY123" s="829"/>
      <c r="BZ123" s="829"/>
      <c r="CA123" s="829">
        <v>23318661</v>
      </c>
      <c r="CB123" s="829"/>
      <c r="CC123" s="829"/>
      <c r="CD123" s="829"/>
      <c r="CE123" s="829"/>
      <c r="CF123" s="744"/>
      <c r="CG123" s="745"/>
      <c r="CH123" s="745"/>
      <c r="CI123" s="745"/>
      <c r="CJ123" s="830"/>
      <c r="CK123" s="865"/>
      <c r="CL123" s="851"/>
      <c r="CM123" s="851"/>
      <c r="CN123" s="851"/>
      <c r="CO123" s="852"/>
      <c r="CP123" s="831" t="s">
        <v>481</v>
      </c>
      <c r="CQ123" s="832"/>
      <c r="CR123" s="832"/>
      <c r="CS123" s="832"/>
      <c r="CT123" s="832"/>
      <c r="CU123" s="832"/>
      <c r="CV123" s="832"/>
      <c r="CW123" s="832"/>
      <c r="CX123" s="832"/>
      <c r="CY123" s="832"/>
      <c r="CZ123" s="832"/>
      <c r="DA123" s="832"/>
      <c r="DB123" s="832"/>
      <c r="DC123" s="832"/>
      <c r="DD123" s="832"/>
      <c r="DE123" s="832"/>
      <c r="DF123" s="833"/>
      <c r="DG123" s="775" t="s">
        <v>126</v>
      </c>
      <c r="DH123" s="776"/>
      <c r="DI123" s="776"/>
      <c r="DJ123" s="776"/>
      <c r="DK123" s="777"/>
      <c r="DL123" s="778" t="s">
        <v>388</v>
      </c>
      <c r="DM123" s="776"/>
      <c r="DN123" s="776"/>
      <c r="DO123" s="776"/>
      <c r="DP123" s="777"/>
      <c r="DQ123" s="778" t="s">
        <v>126</v>
      </c>
      <c r="DR123" s="776"/>
      <c r="DS123" s="776"/>
      <c r="DT123" s="776"/>
      <c r="DU123" s="777"/>
      <c r="DV123" s="820" t="s">
        <v>388</v>
      </c>
      <c r="DW123" s="821"/>
      <c r="DX123" s="821"/>
      <c r="DY123" s="821"/>
      <c r="DZ123" s="822"/>
    </row>
    <row r="124" spans="1:130" s="219" customFormat="1" ht="26.25" customHeight="1" thickBot="1" x14ac:dyDescent="0.2">
      <c r="A124" s="816"/>
      <c r="B124" s="817"/>
      <c r="C124" s="811" t="s">
        <v>464</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463</v>
      </c>
      <c r="AB124" s="776"/>
      <c r="AC124" s="776"/>
      <c r="AD124" s="776"/>
      <c r="AE124" s="777"/>
      <c r="AF124" s="778" t="s">
        <v>388</v>
      </c>
      <c r="AG124" s="776"/>
      <c r="AH124" s="776"/>
      <c r="AI124" s="776"/>
      <c r="AJ124" s="777"/>
      <c r="AK124" s="778" t="s">
        <v>467</v>
      </c>
      <c r="AL124" s="776"/>
      <c r="AM124" s="776"/>
      <c r="AN124" s="776"/>
      <c r="AO124" s="777"/>
      <c r="AP124" s="820" t="s">
        <v>388</v>
      </c>
      <c r="AQ124" s="821"/>
      <c r="AR124" s="821"/>
      <c r="AS124" s="821"/>
      <c r="AT124" s="822"/>
      <c r="AU124" s="823" t="s">
        <v>482</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t="s">
        <v>392</v>
      </c>
      <c r="BR124" s="827"/>
      <c r="BS124" s="827"/>
      <c r="BT124" s="827"/>
      <c r="BU124" s="827"/>
      <c r="BV124" s="827" t="s">
        <v>483</v>
      </c>
      <c r="BW124" s="827"/>
      <c r="BX124" s="827"/>
      <c r="BY124" s="827"/>
      <c r="BZ124" s="827"/>
      <c r="CA124" s="827" t="s">
        <v>126</v>
      </c>
      <c r="CB124" s="827"/>
      <c r="CC124" s="827"/>
      <c r="CD124" s="827"/>
      <c r="CE124" s="827"/>
      <c r="CF124" s="722"/>
      <c r="CG124" s="723"/>
      <c r="CH124" s="723"/>
      <c r="CI124" s="723"/>
      <c r="CJ124" s="858"/>
      <c r="CK124" s="866"/>
      <c r="CL124" s="866"/>
      <c r="CM124" s="866"/>
      <c r="CN124" s="866"/>
      <c r="CO124" s="867"/>
      <c r="CP124" s="831" t="s">
        <v>484</v>
      </c>
      <c r="CQ124" s="832"/>
      <c r="CR124" s="832"/>
      <c r="CS124" s="832"/>
      <c r="CT124" s="832"/>
      <c r="CU124" s="832"/>
      <c r="CV124" s="832"/>
      <c r="CW124" s="832"/>
      <c r="CX124" s="832"/>
      <c r="CY124" s="832"/>
      <c r="CZ124" s="832"/>
      <c r="DA124" s="832"/>
      <c r="DB124" s="832"/>
      <c r="DC124" s="832"/>
      <c r="DD124" s="832"/>
      <c r="DE124" s="832"/>
      <c r="DF124" s="833"/>
      <c r="DG124" s="759">
        <v>112589</v>
      </c>
      <c r="DH124" s="760"/>
      <c r="DI124" s="760"/>
      <c r="DJ124" s="760"/>
      <c r="DK124" s="761"/>
      <c r="DL124" s="762" t="s">
        <v>468</v>
      </c>
      <c r="DM124" s="760"/>
      <c r="DN124" s="760"/>
      <c r="DO124" s="760"/>
      <c r="DP124" s="761"/>
      <c r="DQ124" s="762" t="s">
        <v>409</v>
      </c>
      <c r="DR124" s="760"/>
      <c r="DS124" s="760"/>
      <c r="DT124" s="760"/>
      <c r="DU124" s="761"/>
      <c r="DV124" s="844" t="s">
        <v>468</v>
      </c>
      <c r="DW124" s="845"/>
      <c r="DX124" s="845"/>
      <c r="DY124" s="845"/>
      <c r="DZ124" s="846"/>
    </row>
    <row r="125" spans="1:130" s="219" customFormat="1" ht="26.25" customHeight="1" x14ac:dyDescent="0.15">
      <c r="A125" s="816"/>
      <c r="B125" s="817"/>
      <c r="C125" s="811" t="s">
        <v>466</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468</v>
      </c>
      <c r="AB125" s="776"/>
      <c r="AC125" s="776"/>
      <c r="AD125" s="776"/>
      <c r="AE125" s="777"/>
      <c r="AF125" s="778" t="s">
        <v>468</v>
      </c>
      <c r="AG125" s="776"/>
      <c r="AH125" s="776"/>
      <c r="AI125" s="776"/>
      <c r="AJ125" s="777"/>
      <c r="AK125" s="778" t="s">
        <v>468</v>
      </c>
      <c r="AL125" s="776"/>
      <c r="AM125" s="776"/>
      <c r="AN125" s="776"/>
      <c r="AO125" s="777"/>
      <c r="AP125" s="820" t="s">
        <v>392</v>
      </c>
      <c r="AQ125" s="821"/>
      <c r="AR125" s="821"/>
      <c r="AS125" s="821"/>
      <c r="AT125" s="822"/>
      <c r="AU125" s="241"/>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21"/>
      <c r="BR125" s="221"/>
      <c r="BS125" s="221"/>
      <c r="BT125" s="221"/>
      <c r="BU125" s="221"/>
      <c r="BV125" s="221"/>
      <c r="BW125" s="221"/>
      <c r="BX125" s="221"/>
      <c r="BY125" s="221"/>
      <c r="BZ125" s="221"/>
      <c r="CA125" s="221"/>
      <c r="CB125" s="221"/>
      <c r="CC125" s="221"/>
      <c r="CD125" s="221"/>
      <c r="CE125" s="221"/>
      <c r="CF125" s="221"/>
      <c r="CG125" s="221"/>
      <c r="CH125" s="221"/>
      <c r="CI125" s="221"/>
      <c r="CJ125" s="243"/>
      <c r="CK125" s="847" t="s">
        <v>485</v>
      </c>
      <c r="CL125" s="848"/>
      <c r="CM125" s="848"/>
      <c r="CN125" s="848"/>
      <c r="CO125" s="849"/>
      <c r="CP125" s="856" t="s">
        <v>486</v>
      </c>
      <c r="CQ125" s="804"/>
      <c r="CR125" s="804"/>
      <c r="CS125" s="804"/>
      <c r="CT125" s="804"/>
      <c r="CU125" s="804"/>
      <c r="CV125" s="804"/>
      <c r="CW125" s="804"/>
      <c r="CX125" s="804"/>
      <c r="CY125" s="804"/>
      <c r="CZ125" s="804"/>
      <c r="DA125" s="804"/>
      <c r="DB125" s="804"/>
      <c r="DC125" s="804"/>
      <c r="DD125" s="804"/>
      <c r="DE125" s="804"/>
      <c r="DF125" s="805"/>
      <c r="DG125" s="857" t="s">
        <v>468</v>
      </c>
      <c r="DH125" s="838"/>
      <c r="DI125" s="838"/>
      <c r="DJ125" s="838"/>
      <c r="DK125" s="838"/>
      <c r="DL125" s="838" t="s">
        <v>392</v>
      </c>
      <c r="DM125" s="838"/>
      <c r="DN125" s="838"/>
      <c r="DO125" s="838"/>
      <c r="DP125" s="838"/>
      <c r="DQ125" s="838" t="s">
        <v>468</v>
      </c>
      <c r="DR125" s="838"/>
      <c r="DS125" s="838"/>
      <c r="DT125" s="838"/>
      <c r="DU125" s="838"/>
      <c r="DV125" s="839" t="s">
        <v>126</v>
      </c>
      <c r="DW125" s="839"/>
      <c r="DX125" s="839"/>
      <c r="DY125" s="839"/>
      <c r="DZ125" s="840"/>
    </row>
    <row r="126" spans="1:130" s="219" customFormat="1" ht="26.25" customHeight="1" thickBot="1" x14ac:dyDescent="0.2">
      <c r="A126" s="816"/>
      <c r="B126" s="817"/>
      <c r="C126" s="811" t="s">
        <v>470</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v>24004</v>
      </c>
      <c r="AB126" s="776"/>
      <c r="AC126" s="776"/>
      <c r="AD126" s="776"/>
      <c r="AE126" s="777"/>
      <c r="AF126" s="778">
        <v>38452</v>
      </c>
      <c r="AG126" s="776"/>
      <c r="AH126" s="776"/>
      <c r="AI126" s="776"/>
      <c r="AJ126" s="777"/>
      <c r="AK126" s="778">
        <v>53170</v>
      </c>
      <c r="AL126" s="776"/>
      <c r="AM126" s="776"/>
      <c r="AN126" s="776"/>
      <c r="AO126" s="777"/>
      <c r="AP126" s="820">
        <v>0.4</v>
      </c>
      <c r="AQ126" s="821"/>
      <c r="AR126" s="821"/>
      <c r="AS126" s="821"/>
      <c r="AT126" s="822"/>
      <c r="AU126" s="221"/>
      <c r="AV126" s="221"/>
      <c r="AW126" s="221"/>
      <c r="AX126" s="221"/>
      <c r="AY126" s="221"/>
      <c r="AZ126" s="221"/>
      <c r="BA126" s="221"/>
      <c r="BB126" s="221"/>
      <c r="BC126" s="221"/>
      <c r="BD126" s="221"/>
      <c r="BE126" s="221"/>
      <c r="BF126" s="221"/>
      <c r="BG126" s="221"/>
      <c r="BH126" s="221"/>
      <c r="BI126" s="221"/>
      <c r="BJ126" s="221"/>
      <c r="BK126" s="221"/>
      <c r="BL126" s="221"/>
      <c r="BM126" s="221"/>
      <c r="BN126" s="221"/>
      <c r="BO126" s="221"/>
      <c r="BP126" s="221"/>
      <c r="BQ126" s="221"/>
      <c r="BR126" s="221"/>
      <c r="BS126" s="221"/>
      <c r="BT126" s="221"/>
      <c r="BU126" s="221"/>
      <c r="BV126" s="221"/>
      <c r="BW126" s="221"/>
      <c r="BX126" s="221"/>
      <c r="BY126" s="221"/>
      <c r="BZ126" s="221"/>
      <c r="CA126" s="221"/>
      <c r="CB126" s="221"/>
      <c r="CC126" s="221"/>
      <c r="CD126" s="244"/>
      <c r="CE126" s="244"/>
      <c r="CF126" s="244"/>
      <c r="CG126" s="221"/>
      <c r="CH126" s="221"/>
      <c r="CI126" s="221"/>
      <c r="CJ126" s="243"/>
      <c r="CK126" s="850"/>
      <c r="CL126" s="851"/>
      <c r="CM126" s="851"/>
      <c r="CN126" s="851"/>
      <c r="CO126" s="852"/>
      <c r="CP126" s="811" t="s">
        <v>487</v>
      </c>
      <c r="CQ126" s="748"/>
      <c r="CR126" s="748"/>
      <c r="CS126" s="748"/>
      <c r="CT126" s="748"/>
      <c r="CU126" s="748"/>
      <c r="CV126" s="748"/>
      <c r="CW126" s="748"/>
      <c r="CX126" s="748"/>
      <c r="CY126" s="748"/>
      <c r="CZ126" s="748"/>
      <c r="DA126" s="748"/>
      <c r="DB126" s="748"/>
      <c r="DC126" s="748"/>
      <c r="DD126" s="748"/>
      <c r="DE126" s="748"/>
      <c r="DF126" s="749"/>
      <c r="DG126" s="812" t="s">
        <v>126</v>
      </c>
      <c r="DH126" s="813"/>
      <c r="DI126" s="813"/>
      <c r="DJ126" s="813"/>
      <c r="DK126" s="813"/>
      <c r="DL126" s="813" t="s">
        <v>126</v>
      </c>
      <c r="DM126" s="813"/>
      <c r="DN126" s="813"/>
      <c r="DO126" s="813"/>
      <c r="DP126" s="813"/>
      <c r="DQ126" s="813" t="s">
        <v>442</v>
      </c>
      <c r="DR126" s="813"/>
      <c r="DS126" s="813"/>
      <c r="DT126" s="813"/>
      <c r="DU126" s="813"/>
      <c r="DV126" s="790" t="s">
        <v>467</v>
      </c>
      <c r="DW126" s="790"/>
      <c r="DX126" s="790"/>
      <c r="DY126" s="790"/>
      <c r="DZ126" s="791"/>
    </row>
    <row r="127" spans="1:130" s="219" customFormat="1" ht="26.25" customHeight="1" x14ac:dyDescent="0.15">
      <c r="A127" s="818"/>
      <c r="B127" s="819"/>
      <c r="C127" s="834" t="s">
        <v>488</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v>3</v>
      </c>
      <c r="AB127" s="776"/>
      <c r="AC127" s="776"/>
      <c r="AD127" s="776"/>
      <c r="AE127" s="777"/>
      <c r="AF127" s="778">
        <v>3</v>
      </c>
      <c r="AG127" s="776"/>
      <c r="AH127" s="776"/>
      <c r="AI127" s="776"/>
      <c r="AJ127" s="777"/>
      <c r="AK127" s="778">
        <v>3</v>
      </c>
      <c r="AL127" s="776"/>
      <c r="AM127" s="776"/>
      <c r="AN127" s="776"/>
      <c r="AO127" s="777"/>
      <c r="AP127" s="820">
        <v>0</v>
      </c>
      <c r="AQ127" s="821"/>
      <c r="AR127" s="821"/>
      <c r="AS127" s="821"/>
      <c r="AT127" s="822"/>
      <c r="AU127" s="221"/>
      <c r="AV127" s="221"/>
      <c r="AW127" s="221"/>
      <c r="AX127" s="837" t="s">
        <v>489</v>
      </c>
      <c r="AY127" s="808"/>
      <c r="AZ127" s="808"/>
      <c r="BA127" s="808"/>
      <c r="BB127" s="808"/>
      <c r="BC127" s="808"/>
      <c r="BD127" s="808"/>
      <c r="BE127" s="809"/>
      <c r="BF127" s="807" t="s">
        <v>490</v>
      </c>
      <c r="BG127" s="808"/>
      <c r="BH127" s="808"/>
      <c r="BI127" s="808"/>
      <c r="BJ127" s="808"/>
      <c r="BK127" s="808"/>
      <c r="BL127" s="809"/>
      <c r="BM127" s="807" t="s">
        <v>491</v>
      </c>
      <c r="BN127" s="808"/>
      <c r="BO127" s="808"/>
      <c r="BP127" s="808"/>
      <c r="BQ127" s="808"/>
      <c r="BR127" s="808"/>
      <c r="BS127" s="809"/>
      <c r="BT127" s="807" t="s">
        <v>492</v>
      </c>
      <c r="BU127" s="808"/>
      <c r="BV127" s="808"/>
      <c r="BW127" s="808"/>
      <c r="BX127" s="808"/>
      <c r="BY127" s="808"/>
      <c r="BZ127" s="810"/>
      <c r="CA127" s="221"/>
      <c r="CB127" s="221"/>
      <c r="CC127" s="221"/>
      <c r="CD127" s="244"/>
      <c r="CE127" s="244"/>
      <c r="CF127" s="244"/>
      <c r="CG127" s="221"/>
      <c r="CH127" s="221"/>
      <c r="CI127" s="221"/>
      <c r="CJ127" s="243"/>
      <c r="CK127" s="850"/>
      <c r="CL127" s="851"/>
      <c r="CM127" s="851"/>
      <c r="CN127" s="851"/>
      <c r="CO127" s="852"/>
      <c r="CP127" s="811" t="s">
        <v>493</v>
      </c>
      <c r="CQ127" s="748"/>
      <c r="CR127" s="748"/>
      <c r="CS127" s="748"/>
      <c r="CT127" s="748"/>
      <c r="CU127" s="748"/>
      <c r="CV127" s="748"/>
      <c r="CW127" s="748"/>
      <c r="CX127" s="748"/>
      <c r="CY127" s="748"/>
      <c r="CZ127" s="748"/>
      <c r="DA127" s="748"/>
      <c r="DB127" s="748"/>
      <c r="DC127" s="748"/>
      <c r="DD127" s="748"/>
      <c r="DE127" s="748"/>
      <c r="DF127" s="749"/>
      <c r="DG127" s="812" t="s">
        <v>392</v>
      </c>
      <c r="DH127" s="813"/>
      <c r="DI127" s="813"/>
      <c r="DJ127" s="813"/>
      <c r="DK127" s="813"/>
      <c r="DL127" s="813" t="s">
        <v>468</v>
      </c>
      <c r="DM127" s="813"/>
      <c r="DN127" s="813"/>
      <c r="DO127" s="813"/>
      <c r="DP127" s="813"/>
      <c r="DQ127" s="813" t="s">
        <v>409</v>
      </c>
      <c r="DR127" s="813"/>
      <c r="DS127" s="813"/>
      <c r="DT127" s="813"/>
      <c r="DU127" s="813"/>
      <c r="DV127" s="790" t="s">
        <v>468</v>
      </c>
      <c r="DW127" s="790"/>
      <c r="DX127" s="790"/>
      <c r="DY127" s="790"/>
      <c r="DZ127" s="791"/>
    </row>
    <row r="128" spans="1:130" s="219" customFormat="1" ht="26.25" customHeight="1" thickBot="1" x14ac:dyDescent="0.2">
      <c r="A128" s="792" t="s">
        <v>494</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495</v>
      </c>
      <c r="X128" s="794"/>
      <c r="Y128" s="794"/>
      <c r="Z128" s="795"/>
      <c r="AA128" s="796">
        <v>293134</v>
      </c>
      <c r="AB128" s="797"/>
      <c r="AC128" s="797"/>
      <c r="AD128" s="797"/>
      <c r="AE128" s="798"/>
      <c r="AF128" s="799">
        <v>267326</v>
      </c>
      <c r="AG128" s="797"/>
      <c r="AH128" s="797"/>
      <c r="AI128" s="797"/>
      <c r="AJ128" s="798"/>
      <c r="AK128" s="799">
        <v>188161</v>
      </c>
      <c r="AL128" s="797"/>
      <c r="AM128" s="797"/>
      <c r="AN128" s="797"/>
      <c r="AO128" s="798"/>
      <c r="AP128" s="800"/>
      <c r="AQ128" s="801"/>
      <c r="AR128" s="801"/>
      <c r="AS128" s="801"/>
      <c r="AT128" s="802"/>
      <c r="AU128" s="221"/>
      <c r="AV128" s="221"/>
      <c r="AW128" s="221"/>
      <c r="AX128" s="803" t="s">
        <v>496</v>
      </c>
      <c r="AY128" s="804"/>
      <c r="AZ128" s="804"/>
      <c r="BA128" s="804"/>
      <c r="BB128" s="804"/>
      <c r="BC128" s="804"/>
      <c r="BD128" s="804"/>
      <c r="BE128" s="805"/>
      <c r="BF128" s="782" t="s">
        <v>126</v>
      </c>
      <c r="BG128" s="783"/>
      <c r="BH128" s="783"/>
      <c r="BI128" s="783"/>
      <c r="BJ128" s="783"/>
      <c r="BK128" s="783"/>
      <c r="BL128" s="806"/>
      <c r="BM128" s="782">
        <v>12.77</v>
      </c>
      <c r="BN128" s="783"/>
      <c r="BO128" s="783"/>
      <c r="BP128" s="783"/>
      <c r="BQ128" s="783"/>
      <c r="BR128" s="783"/>
      <c r="BS128" s="806"/>
      <c r="BT128" s="782">
        <v>20</v>
      </c>
      <c r="BU128" s="783"/>
      <c r="BV128" s="783"/>
      <c r="BW128" s="783"/>
      <c r="BX128" s="783"/>
      <c r="BY128" s="783"/>
      <c r="BZ128" s="784"/>
      <c r="CA128" s="244"/>
      <c r="CB128" s="244"/>
      <c r="CC128" s="244"/>
      <c r="CD128" s="244"/>
      <c r="CE128" s="244"/>
      <c r="CF128" s="244"/>
      <c r="CG128" s="221"/>
      <c r="CH128" s="221"/>
      <c r="CI128" s="221"/>
      <c r="CJ128" s="243"/>
      <c r="CK128" s="853"/>
      <c r="CL128" s="854"/>
      <c r="CM128" s="854"/>
      <c r="CN128" s="854"/>
      <c r="CO128" s="855"/>
      <c r="CP128" s="785" t="s">
        <v>497</v>
      </c>
      <c r="CQ128" s="726"/>
      <c r="CR128" s="726"/>
      <c r="CS128" s="726"/>
      <c r="CT128" s="726"/>
      <c r="CU128" s="726"/>
      <c r="CV128" s="726"/>
      <c r="CW128" s="726"/>
      <c r="CX128" s="726"/>
      <c r="CY128" s="726"/>
      <c r="CZ128" s="726"/>
      <c r="DA128" s="726"/>
      <c r="DB128" s="726"/>
      <c r="DC128" s="726"/>
      <c r="DD128" s="726"/>
      <c r="DE128" s="726"/>
      <c r="DF128" s="727"/>
      <c r="DG128" s="786" t="s">
        <v>392</v>
      </c>
      <c r="DH128" s="787"/>
      <c r="DI128" s="787"/>
      <c r="DJ128" s="787"/>
      <c r="DK128" s="787"/>
      <c r="DL128" s="787" t="s">
        <v>126</v>
      </c>
      <c r="DM128" s="787"/>
      <c r="DN128" s="787"/>
      <c r="DO128" s="787"/>
      <c r="DP128" s="787"/>
      <c r="DQ128" s="787" t="s">
        <v>409</v>
      </c>
      <c r="DR128" s="787"/>
      <c r="DS128" s="787"/>
      <c r="DT128" s="787"/>
      <c r="DU128" s="787"/>
      <c r="DV128" s="788" t="s">
        <v>392</v>
      </c>
      <c r="DW128" s="788"/>
      <c r="DX128" s="788"/>
      <c r="DY128" s="788"/>
      <c r="DZ128" s="789"/>
    </row>
    <row r="129" spans="1:131" s="219" customFormat="1" ht="26.25" customHeight="1" x14ac:dyDescent="0.15">
      <c r="A129" s="770" t="s">
        <v>106</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498</v>
      </c>
      <c r="X129" s="773"/>
      <c r="Y129" s="773"/>
      <c r="Z129" s="774"/>
      <c r="AA129" s="775">
        <v>13901909</v>
      </c>
      <c r="AB129" s="776"/>
      <c r="AC129" s="776"/>
      <c r="AD129" s="776"/>
      <c r="AE129" s="777"/>
      <c r="AF129" s="778">
        <v>14273046</v>
      </c>
      <c r="AG129" s="776"/>
      <c r="AH129" s="776"/>
      <c r="AI129" s="776"/>
      <c r="AJ129" s="777"/>
      <c r="AK129" s="778">
        <v>15049194</v>
      </c>
      <c r="AL129" s="776"/>
      <c r="AM129" s="776"/>
      <c r="AN129" s="776"/>
      <c r="AO129" s="777"/>
      <c r="AP129" s="779"/>
      <c r="AQ129" s="780"/>
      <c r="AR129" s="780"/>
      <c r="AS129" s="780"/>
      <c r="AT129" s="781"/>
      <c r="AU129" s="222"/>
      <c r="AV129" s="222"/>
      <c r="AW129" s="222"/>
      <c r="AX129" s="747" t="s">
        <v>499</v>
      </c>
      <c r="AY129" s="748"/>
      <c r="AZ129" s="748"/>
      <c r="BA129" s="748"/>
      <c r="BB129" s="748"/>
      <c r="BC129" s="748"/>
      <c r="BD129" s="748"/>
      <c r="BE129" s="749"/>
      <c r="BF129" s="766" t="s">
        <v>126</v>
      </c>
      <c r="BG129" s="767"/>
      <c r="BH129" s="767"/>
      <c r="BI129" s="767"/>
      <c r="BJ129" s="767"/>
      <c r="BK129" s="767"/>
      <c r="BL129" s="768"/>
      <c r="BM129" s="766">
        <v>17.77</v>
      </c>
      <c r="BN129" s="767"/>
      <c r="BO129" s="767"/>
      <c r="BP129" s="767"/>
      <c r="BQ129" s="767"/>
      <c r="BR129" s="767"/>
      <c r="BS129" s="768"/>
      <c r="BT129" s="766">
        <v>30</v>
      </c>
      <c r="BU129" s="767"/>
      <c r="BV129" s="767"/>
      <c r="BW129" s="767"/>
      <c r="BX129" s="767"/>
      <c r="BY129" s="767"/>
      <c r="BZ129" s="769"/>
      <c r="CA129" s="245"/>
      <c r="CB129" s="245"/>
      <c r="CC129" s="245"/>
      <c r="CD129" s="245"/>
      <c r="CE129" s="245"/>
      <c r="CF129" s="245"/>
      <c r="CG129" s="245"/>
      <c r="CH129" s="245"/>
      <c r="CI129" s="245"/>
      <c r="CJ129" s="245"/>
      <c r="CK129" s="245"/>
      <c r="CL129" s="245"/>
      <c r="CM129" s="245"/>
      <c r="CN129" s="245"/>
      <c r="CO129" s="245"/>
      <c r="CP129" s="245"/>
      <c r="CQ129" s="245"/>
      <c r="CR129" s="245"/>
      <c r="CS129" s="245"/>
      <c r="CT129" s="245"/>
      <c r="CU129" s="245"/>
      <c r="CV129" s="245"/>
      <c r="CW129" s="245"/>
      <c r="CX129" s="245"/>
      <c r="CY129" s="245"/>
      <c r="CZ129" s="245"/>
      <c r="DA129" s="245"/>
      <c r="DB129" s="245"/>
      <c r="DC129" s="245"/>
      <c r="DD129" s="245"/>
      <c r="DE129" s="245"/>
      <c r="DF129" s="245"/>
      <c r="DG129" s="245"/>
      <c r="DH129" s="245"/>
      <c r="DI129" s="245"/>
      <c r="DJ129" s="245"/>
      <c r="DK129" s="245"/>
      <c r="DL129" s="245"/>
      <c r="DM129" s="245"/>
      <c r="DN129" s="245"/>
      <c r="DO129" s="245"/>
      <c r="DP129" s="222"/>
      <c r="DQ129" s="222"/>
      <c r="DR129" s="222"/>
      <c r="DS129" s="222"/>
      <c r="DT129" s="222"/>
      <c r="DU129" s="222"/>
      <c r="DV129" s="222"/>
      <c r="DW129" s="222"/>
      <c r="DX129" s="222"/>
      <c r="DY129" s="222"/>
      <c r="DZ129" s="222"/>
    </row>
    <row r="130" spans="1:131" s="219" customFormat="1" ht="26.25" customHeight="1" x14ac:dyDescent="0.15">
      <c r="A130" s="770" t="s">
        <v>500</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501</v>
      </c>
      <c r="X130" s="773"/>
      <c r="Y130" s="773"/>
      <c r="Z130" s="774"/>
      <c r="AA130" s="775">
        <v>1115097</v>
      </c>
      <c r="AB130" s="776"/>
      <c r="AC130" s="776"/>
      <c r="AD130" s="776"/>
      <c r="AE130" s="777"/>
      <c r="AF130" s="778">
        <v>1108570</v>
      </c>
      <c r="AG130" s="776"/>
      <c r="AH130" s="776"/>
      <c r="AI130" s="776"/>
      <c r="AJ130" s="777"/>
      <c r="AK130" s="778">
        <v>1121491</v>
      </c>
      <c r="AL130" s="776"/>
      <c r="AM130" s="776"/>
      <c r="AN130" s="776"/>
      <c r="AO130" s="777"/>
      <c r="AP130" s="779"/>
      <c r="AQ130" s="780"/>
      <c r="AR130" s="780"/>
      <c r="AS130" s="780"/>
      <c r="AT130" s="781"/>
      <c r="AU130" s="222"/>
      <c r="AV130" s="222"/>
      <c r="AW130" s="222"/>
      <c r="AX130" s="747" t="s">
        <v>502</v>
      </c>
      <c r="AY130" s="748"/>
      <c r="AZ130" s="748"/>
      <c r="BA130" s="748"/>
      <c r="BB130" s="748"/>
      <c r="BC130" s="748"/>
      <c r="BD130" s="748"/>
      <c r="BE130" s="749"/>
      <c r="BF130" s="750">
        <v>0.8</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5"/>
      <c r="CB130" s="245"/>
      <c r="CC130" s="245"/>
      <c r="CD130" s="245"/>
      <c r="CE130" s="245"/>
      <c r="CF130" s="245"/>
      <c r="CG130" s="245"/>
      <c r="CH130" s="245"/>
      <c r="CI130" s="245"/>
      <c r="CJ130" s="245"/>
      <c r="CK130" s="245"/>
      <c r="CL130" s="245"/>
      <c r="CM130" s="245"/>
      <c r="CN130" s="245"/>
      <c r="CO130" s="245"/>
      <c r="CP130" s="245"/>
      <c r="CQ130" s="245"/>
      <c r="CR130" s="245"/>
      <c r="CS130" s="245"/>
      <c r="CT130" s="245"/>
      <c r="CU130" s="245"/>
      <c r="CV130" s="245"/>
      <c r="CW130" s="245"/>
      <c r="CX130" s="245"/>
      <c r="CY130" s="245"/>
      <c r="CZ130" s="245"/>
      <c r="DA130" s="245"/>
      <c r="DB130" s="245"/>
      <c r="DC130" s="245"/>
      <c r="DD130" s="245"/>
      <c r="DE130" s="245"/>
      <c r="DF130" s="245"/>
      <c r="DG130" s="245"/>
      <c r="DH130" s="245"/>
      <c r="DI130" s="245"/>
      <c r="DJ130" s="245"/>
      <c r="DK130" s="245"/>
      <c r="DL130" s="245"/>
      <c r="DM130" s="245"/>
      <c r="DN130" s="245"/>
      <c r="DO130" s="245"/>
      <c r="DP130" s="222"/>
      <c r="DQ130" s="222"/>
      <c r="DR130" s="222"/>
      <c r="DS130" s="222"/>
      <c r="DT130" s="222"/>
      <c r="DU130" s="222"/>
      <c r="DV130" s="222"/>
      <c r="DW130" s="222"/>
      <c r="DX130" s="222"/>
      <c r="DY130" s="222"/>
      <c r="DZ130" s="222"/>
    </row>
    <row r="131" spans="1:131" s="219"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503</v>
      </c>
      <c r="X131" s="757"/>
      <c r="Y131" s="757"/>
      <c r="Z131" s="758"/>
      <c r="AA131" s="759">
        <v>12786812</v>
      </c>
      <c r="AB131" s="760"/>
      <c r="AC131" s="760"/>
      <c r="AD131" s="760"/>
      <c r="AE131" s="761"/>
      <c r="AF131" s="762">
        <v>13164476</v>
      </c>
      <c r="AG131" s="760"/>
      <c r="AH131" s="760"/>
      <c r="AI131" s="760"/>
      <c r="AJ131" s="761"/>
      <c r="AK131" s="762">
        <v>13927703</v>
      </c>
      <c r="AL131" s="760"/>
      <c r="AM131" s="760"/>
      <c r="AN131" s="760"/>
      <c r="AO131" s="761"/>
      <c r="AP131" s="763"/>
      <c r="AQ131" s="764"/>
      <c r="AR131" s="764"/>
      <c r="AS131" s="764"/>
      <c r="AT131" s="765"/>
      <c r="AU131" s="222"/>
      <c r="AV131" s="222"/>
      <c r="AW131" s="222"/>
      <c r="AX131" s="725" t="s">
        <v>504</v>
      </c>
      <c r="AY131" s="726"/>
      <c r="AZ131" s="726"/>
      <c r="BA131" s="726"/>
      <c r="BB131" s="726"/>
      <c r="BC131" s="726"/>
      <c r="BD131" s="726"/>
      <c r="BE131" s="727"/>
      <c r="BF131" s="728" t="s">
        <v>126</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5"/>
      <c r="CB131" s="245"/>
      <c r="CC131" s="245"/>
      <c r="CD131" s="245"/>
      <c r="CE131" s="245"/>
      <c r="CF131" s="245"/>
      <c r="CG131" s="245"/>
      <c r="CH131" s="245"/>
      <c r="CI131" s="245"/>
      <c r="CJ131" s="245"/>
      <c r="CK131" s="245"/>
      <c r="CL131" s="245"/>
      <c r="CM131" s="245"/>
      <c r="CN131" s="245"/>
      <c r="CO131" s="245"/>
      <c r="CP131" s="245"/>
      <c r="CQ131" s="245"/>
      <c r="CR131" s="245"/>
      <c r="CS131" s="245"/>
      <c r="CT131" s="245"/>
      <c r="CU131" s="245"/>
      <c r="CV131" s="245"/>
      <c r="CW131" s="245"/>
      <c r="CX131" s="245"/>
      <c r="CY131" s="245"/>
      <c r="CZ131" s="245"/>
      <c r="DA131" s="245"/>
      <c r="DB131" s="245"/>
      <c r="DC131" s="245"/>
      <c r="DD131" s="245"/>
      <c r="DE131" s="245"/>
      <c r="DF131" s="245"/>
      <c r="DG131" s="245"/>
      <c r="DH131" s="245"/>
      <c r="DI131" s="245"/>
      <c r="DJ131" s="245"/>
      <c r="DK131" s="245"/>
      <c r="DL131" s="245"/>
      <c r="DM131" s="245"/>
      <c r="DN131" s="245"/>
      <c r="DO131" s="245"/>
      <c r="DP131" s="222"/>
      <c r="DQ131" s="222"/>
      <c r="DR131" s="222"/>
      <c r="DS131" s="222"/>
      <c r="DT131" s="222"/>
      <c r="DU131" s="222"/>
      <c r="DV131" s="222"/>
      <c r="DW131" s="222"/>
      <c r="DX131" s="222"/>
      <c r="DY131" s="222"/>
      <c r="DZ131" s="222"/>
    </row>
    <row r="132" spans="1:131" s="219" customFormat="1" ht="26.25" customHeight="1" x14ac:dyDescent="0.15">
      <c r="A132" s="734" t="s">
        <v>505</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506</v>
      </c>
      <c r="W132" s="738"/>
      <c r="X132" s="738"/>
      <c r="Y132" s="738"/>
      <c r="Z132" s="739"/>
      <c r="AA132" s="740">
        <v>0.27561991200000002</v>
      </c>
      <c r="AB132" s="741"/>
      <c r="AC132" s="741"/>
      <c r="AD132" s="741"/>
      <c r="AE132" s="742"/>
      <c r="AF132" s="743">
        <v>1.005448299</v>
      </c>
      <c r="AG132" s="741"/>
      <c r="AH132" s="741"/>
      <c r="AI132" s="741"/>
      <c r="AJ132" s="742"/>
      <c r="AK132" s="743">
        <v>1.36634878</v>
      </c>
      <c r="AL132" s="741"/>
      <c r="AM132" s="741"/>
      <c r="AN132" s="741"/>
      <c r="AO132" s="742"/>
      <c r="AP132" s="744"/>
      <c r="AQ132" s="745"/>
      <c r="AR132" s="745"/>
      <c r="AS132" s="745"/>
      <c r="AT132" s="746"/>
      <c r="AU132" s="246"/>
      <c r="AV132" s="222"/>
      <c r="AW132" s="222"/>
      <c r="AX132" s="222"/>
      <c r="AY132" s="222"/>
      <c r="AZ132" s="222"/>
      <c r="BA132" s="222"/>
      <c r="BB132" s="222"/>
      <c r="BC132" s="222"/>
      <c r="BD132" s="222"/>
      <c r="BE132" s="222"/>
      <c r="BF132" s="222"/>
      <c r="BG132" s="222"/>
      <c r="BH132" s="222"/>
      <c r="BI132" s="222"/>
      <c r="BJ132" s="222"/>
      <c r="BK132" s="222"/>
      <c r="BL132" s="222"/>
      <c r="BM132" s="222"/>
      <c r="BN132" s="222"/>
      <c r="BO132" s="222"/>
      <c r="BP132" s="222"/>
      <c r="BQ132" s="222"/>
      <c r="BR132" s="222"/>
      <c r="BS132" s="223"/>
      <c r="BT132" s="222"/>
      <c r="BU132" s="222"/>
      <c r="BV132" s="222"/>
      <c r="BW132" s="222"/>
      <c r="BX132" s="222"/>
      <c r="BY132" s="222"/>
      <c r="BZ132" s="222"/>
      <c r="CA132" s="245"/>
      <c r="CB132" s="245"/>
      <c r="CC132" s="245"/>
      <c r="CD132" s="245"/>
      <c r="CE132" s="245"/>
      <c r="CF132" s="245"/>
      <c r="CG132" s="245"/>
      <c r="CH132" s="245"/>
      <c r="CI132" s="245"/>
      <c r="CJ132" s="245"/>
      <c r="CK132" s="245"/>
      <c r="CL132" s="245"/>
      <c r="CM132" s="245"/>
      <c r="CN132" s="245"/>
      <c r="CO132" s="245"/>
      <c r="CP132" s="245"/>
      <c r="CQ132" s="245"/>
      <c r="CR132" s="245"/>
      <c r="CS132" s="245"/>
      <c r="CT132" s="245"/>
      <c r="CU132" s="245"/>
      <c r="CV132" s="245"/>
      <c r="CW132" s="245"/>
      <c r="CX132" s="245"/>
      <c r="CY132" s="245"/>
      <c r="CZ132" s="245"/>
      <c r="DA132" s="245"/>
      <c r="DB132" s="245"/>
      <c r="DC132" s="245"/>
      <c r="DD132" s="245"/>
      <c r="DE132" s="245"/>
      <c r="DF132" s="245"/>
      <c r="DG132" s="245"/>
      <c r="DH132" s="245"/>
      <c r="DI132" s="245"/>
      <c r="DJ132" s="245"/>
      <c r="DK132" s="245"/>
      <c r="DL132" s="245"/>
      <c r="DM132" s="245"/>
      <c r="DN132" s="245"/>
      <c r="DO132" s="245"/>
      <c r="DP132" s="222"/>
      <c r="DQ132" s="222"/>
      <c r="DR132" s="222"/>
      <c r="DS132" s="222"/>
      <c r="DT132" s="222"/>
      <c r="DU132" s="222"/>
      <c r="DV132" s="222"/>
      <c r="DW132" s="222"/>
      <c r="DX132" s="222"/>
      <c r="DY132" s="222"/>
      <c r="DZ132" s="222"/>
    </row>
    <row r="133" spans="1:131" s="219"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507</v>
      </c>
      <c r="W133" s="717"/>
      <c r="X133" s="717"/>
      <c r="Y133" s="717"/>
      <c r="Z133" s="718"/>
      <c r="AA133" s="719">
        <v>0</v>
      </c>
      <c r="AB133" s="720"/>
      <c r="AC133" s="720"/>
      <c r="AD133" s="720"/>
      <c r="AE133" s="721"/>
      <c r="AF133" s="719">
        <v>0.3</v>
      </c>
      <c r="AG133" s="720"/>
      <c r="AH133" s="720"/>
      <c r="AI133" s="720"/>
      <c r="AJ133" s="721"/>
      <c r="AK133" s="719">
        <v>0.8</v>
      </c>
      <c r="AL133" s="720"/>
      <c r="AM133" s="720"/>
      <c r="AN133" s="720"/>
      <c r="AO133" s="721"/>
      <c r="AP133" s="722"/>
      <c r="AQ133" s="723"/>
      <c r="AR133" s="723"/>
      <c r="AS133" s="723"/>
      <c r="AT133" s="724"/>
      <c r="AU133" s="222"/>
      <c r="AV133" s="222"/>
      <c r="AW133" s="222"/>
      <c r="AX133" s="222"/>
      <c r="AY133" s="222"/>
      <c r="AZ133" s="222"/>
      <c r="BA133" s="222"/>
      <c r="BB133" s="222"/>
      <c r="BC133" s="222"/>
      <c r="BD133" s="222"/>
      <c r="BE133" s="222"/>
      <c r="BF133" s="222"/>
      <c r="BG133" s="222"/>
      <c r="BH133" s="222"/>
      <c r="BI133" s="222"/>
      <c r="BJ133" s="222"/>
      <c r="BK133" s="222"/>
      <c r="BL133" s="222"/>
      <c r="BM133" s="222"/>
      <c r="BN133" s="245"/>
      <c r="BO133" s="245"/>
      <c r="BP133" s="245"/>
      <c r="BQ133" s="245"/>
      <c r="BR133" s="245"/>
      <c r="BS133" s="245"/>
      <c r="BT133" s="245"/>
      <c r="BU133" s="245"/>
      <c r="BV133" s="245"/>
      <c r="BW133" s="245"/>
      <c r="BX133" s="245"/>
      <c r="BY133" s="245"/>
      <c r="BZ133" s="245"/>
      <c r="CA133" s="245"/>
      <c r="CB133" s="245"/>
      <c r="CC133" s="245"/>
      <c r="CD133" s="245"/>
      <c r="CE133" s="245"/>
      <c r="CF133" s="245"/>
      <c r="CG133" s="245"/>
      <c r="CH133" s="245"/>
      <c r="CI133" s="245"/>
      <c r="CJ133" s="245"/>
      <c r="CK133" s="245"/>
      <c r="CL133" s="245"/>
      <c r="CM133" s="245"/>
      <c r="CN133" s="245"/>
      <c r="CO133" s="245"/>
      <c r="CP133" s="245"/>
      <c r="CQ133" s="245"/>
      <c r="CR133" s="245"/>
      <c r="CS133" s="245"/>
      <c r="CT133" s="245"/>
      <c r="CU133" s="245"/>
      <c r="CV133" s="245"/>
      <c r="CW133" s="245"/>
      <c r="CX133" s="245"/>
      <c r="CY133" s="245"/>
      <c r="CZ133" s="245"/>
      <c r="DA133" s="245"/>
      <c r="DB133" s="245"/>
      <c r="DC133" s="245"/>
      <c r="DD133" s="245"/>
      <c r="DE133" s="245"/>
      <c r="DF133" s="245"/>
      <c r="DG133" s="245"/>
      <c r="DH133" s="245"/>
      <c r="DI133" s="245"/>
      <c r="DJ133" s="245"/>
      <c r="DK133" s="245"/>
      <c r="DL133" s="245"/>
      <c r="DM133" s="245"/>
      <c r="DN133" s="245"/>
      <c r="DO133" s="245"/>
      <c r="DP133" s="222"/>
      <c r="DQ133" s="222"/>
      <c r="DR133" s="222"/>
      <c r="DS133" s="222"/>
      <c r="DT133" s="222"/>
      <c r="DU133" s="222"/>
      <c r="DV133" s="222"/>
      <c r="DW133" s="222"/>
      <c r="DX133" s="222"/>
      <c r="DY133" s="222"/>
      <c r="DZ133" s="222"/>
    </row>
    <row r="134" spans="1:131" ht="11.25" customHeight="1" x14ac:dyDescent="0.15">
      <c r="A134" s="247"/>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22"/>
      <c r="AV134" s="222"/>
      <c r="AW134" s="222"/>
      <c r="AX134" s="222"/>
      <c r="AY134" s="222"/>
      <c r="AZ134" s="222"/>
      <c r="BA134" s="222"/>
      <c r="BB134" s="222"/>
      <c r="BC134" s="222"/>
      <c r="BD134" s="222"/>
      <c r="BE134" s="222"/>
      <c r="BF134" s="222"/>
      <c r="BG134" s="222"/>
      <c r="BH134" s="222"/>
      <c r="BI134" s="222"/>
      <c r="BJ134" s="222"/>
      <c r="BK134" s="222"/>
      <c r="BL134" s="222"/>
      <c r="BM134" s="222"/>
      <c r="BN134" s="245"/>
      <c r="BO134" s="245"/>
      <c r="BP134" s="245"/>
      <c r="BQ134" s="245"/>
      <c r="BR134" s="245"/>
      <c r="BS134" s="245"/>
      <c r="BT134" s="245"/>
      <c r="BU134" s="245"/>
      <c r="BV134" s="245"/>
      <c r="BW134" s="245"/>
      <c r="BX134" s="245"/>
      <c r="BY134" s="245"/>
      <c r="BZ134" s="245"/>
      <c r="CA134" s="245"/>
      <c r="CB134" s="245"/>
      <c r="CC134" s="245"/>
      <c r="CD134" s="245"/>
      <c r="CE134" s="245"/>
      <c r="CF134" s="245"/>
      <c r="CG134" s="245"/>
      <c r="CH134" s="245"/>
      <c r="CI134" s="245"/>
      <c r="CJ134" s="245"/>
      <c r="CK134" s="245"/>
      <c r="CL134" s="245"/>
      <c r="CM134" s="245"/>
      <c r="CN134" s="245"/>
      <c r="CO134" s="245"/>
      <c r="CP134" s="245"/>
      <c r="CQ134" s="245"/>
      <c r="CR134" s="245"/>
      <c r="CS134" s="245"/>
      <c r="CT134" s="245"/>
      <c r="CU134" s="245"/>
      <c r="CV134" s="245"/>
      <c r="CW134" s="245"/>
      <c r="CX134" s="245"/>
      <c r="CY134" s="245"/>
      <c r="CZ134" s="245"/>
      <c r="DA134" s="245"/>
      <c r="DB134" s="245"/>
      <c r="DC134" s="245"/>
      <c r="DD134" s="245"/>
      <c r="DE134" s="245"/>
      <c r="DF134" s="245"/>
      <c r="DG134" s="245"/>
      <c r="DH134" s="245"/>
      <c r="DI134" s="245"/>
      <c r="DJ134" s="245"/>
      <c r="DK134" s="245"/>
      <c r="DL134" s="245"/>
      <c r="DM134" s="245"/>
      <c r="DN134" s="245"/>
      <c r="DO134" s="245"/>
      <c r="DP134" s="222"/>
      <c r="DQ134" s="222"/>
      <c r="DR134" s="222"/>
      <c r="DS134" s="222"/>
      <c r="DT134" s="222"/>
      <c r="DU134" s="222"/>
      <c r="DV134" s="222"/>
      <c r="DW134" s="222"/>
      <c r="DX134" s="222"/>
      <c r="DY134" s="222"/>
      <c r="DZ134" s="222"/>
      <c r="EA134" s="219"/>
    </row>
    <row r="135" spans="1:131" ht="14.25" hidden="1" x14ac:dyDescent="0.15">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c r="CO135" s="247"/>
      <c r="CP135" s="247"/>
      <c r="CQ135" s="247"/>
      <c r="CR135" s="247"/>
      <c r="CS135" s="247"/>
      <c r="CT135" s="247"/>
      <c r="CU135" s="247"/>
      <c r="CV135" s="247"/>
      <c r="CW135" s="247"/>
      <c r="CX135" s="247"/>
      <c r="CY135" s="247"/>
      <c r="CZ135" s="247"/>
      <c r="DA135" s="247"/>
      <c r="DB135" s="247"/>
      <c r="DC135" s="247"/>
      <c r="DD135" s="247"/>
      <c r="DE135" s="247"/>
      <c r="DF135" s="247"/>
      <c r="DG135" s="247"/>
      <c r="DH135" s="247"/>
      <c r="DI135" s="247"/>
      <c r="DJ135" s="247"/>
      <c r="DK135" s="247"/>
      <c r="DL135" s="247"/>
      <c r="DM135" s="247"/>
      <c r="DN135" s="247"/>
      <c r="DO135" s="247"/>
      <c r="DP135" s="247"/>
      <c r="DQ135" s="247"/>
      <c r="DR135" s="247"/>
      <c r="DS135" s="247"/>
      <c r="DT135" s="247"/>
      <c r="DU135" s="247"/>
      <c r="DV135" s="247"/>
      <c r="DW135" s="247"/>
      <c r="DX135" s="247"/>
      <c r="DY135" s="247"/>
      <c r="DZ135" s="247"/>
    </row>
  </sheetData>
  <sheetProtection algorithmName="SHA-512" hashValue="u1EX7RKmU1nu+M4++p9aM4Ozm+QuXeEDXF2uF/9GAQxjTtL0bG99BvhgIca+ZOO+Dw3H7zZV/1BricD8d3hd/w==" saltValue="KWUhAdAibMipnvRZ2lEKJ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95" zoomScaleNormal="85" zoomScaleSheetLayoutView="95" workbookViewId="0"/>
  </sheetViews>
  <sheetFormatPr defaultColWidth="0" defaultRowHeight="13.5" customHeight="1" zeroHeight="1" x14ac:dyDescent="0.15"/>
  <cols>
    <col min="1" max="120" width="2.75" style="249" customWidth="1"/>
    <col min="121" max="121" width="0" style="248" hidden="1" customWidth="1"/>
    <col min="122" max="16384" width="9" style="248" hidden="1"/>
  </cols>
  <sheetData>
    <row r="1" spans="1:120"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8"/>
    </row>
    <row r="17" spans="119:120" x14ac:dyDescent="0.15">
      <c r="DP17" s="248"/>
    </row>
    <row r="18" spans="119:120" x14ac:dyDescent="0.15"/>
    <row r="19" spans="119:120" x14ac:dyDescent="0.15"/>
    <row r="20" spans="119:120" x14ac:dyDescent="0.15">
      <c r="DO20" s="248"/>
      <c r="DP20" s="248"/>
    </row>
    <row r="21" spans="119:120" x14ac:dyDescent="0.15">
      <c r="DP21" s="248"/>
    </row>
    <row r="22" spans="119:120" x14ac:dyDescent="0.15"/>
    <row r="23" spans="119:120" x14ac:dyDescent="0.15">
      <c r="DO23" s="248"/>
      <c r="DP23" s="248"/>
    </row>
    <row r="24" spans="119:120" x14ac:dyDescent="0.15">
      <c r="DP24" s="248"/>
    </row>
    <row r="25" spans="119:120" x14ac:dyDescent="0.15">
      <c r="DP25" s="248"/>
    </row>
    <row r="26" spans="119:120" x14ac:dyDescent="0.15">
      <c r="DO26" s="248"/>
      <c r="DP26" s="248"/>
    </row>
    <row r="27" spans="119:120" x14ac:dyDescent="0.15"/>
    <row r="28" spans="119:120" x14ac:dyDescent="0.15">
      <c r="DO28" s="248"/>
      <c r="DP28" s="248"/>
    </row>
    <row r="29" spans="119:120" x14ac:dyDescent="0.15">
      <c r="DP29" s="248"/>
    </row>
    <row r="30" spans="119:120" x14ac:dyDescent="0.15"/>
    <row r="31" spans="119:120" x14ac:dyDescent="0.15">
      <c r="DO31" s="248"/>
      <c r="DP31" s="248"/>
    </row>
    <row r="32" spans="119:120" x14ac:dyDescent="0.15"/>
    <row r="33" spans="98:120" x14ac:dyDescent="0.15">
      <c r="DO33" s="248"/>
      <c r="DP33" s="248"/>
    </row>
    <row r="34" spans="98:120" x14ac:dyDescent="0.15">
      <c r="DM34" s="248"/>
    </row>
    <row r="35" spans="98:120" x14ac:dyDescent="0.15">
      <c r="CT35" s="248"/>
      <c r="CU35" s="248"/>
      <c r="CV35" s="248"/>
      <c r="CY35" s="248"/>
      <c r="CZ35" s="248"/>
      <c r="DA35" s="248"/>
      <c r="DD35" s="248"/>
      <c r="DE35" s="248"/>
      <c r="DF35" s="248"/>
      <c r="DI35" s="248"/>
      <c r="DJ35" s="248"/>
      <c r="DK35" s="248"/>
      <c r="DM35" s="248"/>
      <c r="DN35" s="248"/>
      <c r="DO35" s="248"/>
      <c r="DP35" s="248"/>
    </row>
    <row r="36" spans="98:120" x14ac:dyDescent="0.15"/>
    <row r="37" spans="98:120" x14ac:dyDescent="0.15">
      <c r="CW37" s="248"/>
      <c r="DB37" s="248"/>
      <c r="DG37" s="248"/>
      <c r="DL37" s="248"/>
      <c r="DP37" s="248"/>
    </row>
    <row r="38" spans="98:120" x14ac:dyDescent="0.15">
      <c r="CT38" s="248"/>
      <c r="CU38" s="248"/>
      <c r="CV38" s="248"/>
      <c r="CW38" s="248"/>
      <c r="CY38" s="248"/>
      <c r="CZ38" s="248"/>
      <c r="DA38" s="248"/>
      <c r="DB38" s="248"/>
      <c r="DD38" s="248"/>
      <c r="DE38" s="248"/>
      <c r="DF38" s="248"/>
      <c r="DG38" s="248"/>
      <c r="DI38" s="248"/>
      <c r="DJ38" s="248"/>
      <c r="DK38" s="248"/>
      <c r="DL38" s="248"/>
      <c r="DN38" s="248"/>
      <c r="DO38" s="248"/>
      <c r="DP38" s="24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8"/>
      <c r="DO49" s="248"/>
      <c r="DP49" s="24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8"/>
      <c r="CS63" s="248"/>
      <c r="CX63" s="248"/>
      <c r="DC63" s="248"/>
      <c r="DH63" s="248"/>
    </row>
    <row r="64" spans="22:120" x14ac:dyDescent="0.15">
      <c r="V64" s="248"/>
    </row>
    <row r="65" spans="15:120" x14ac:dyDescent="0.15">
      <c r="X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8"/>
      <c r="BR65" s="248"/>
      <c r="BS65" s="248"/>
      <c r="BT65" s="248"/>
      <c r="BU65" s="248"/>
      <c r="BV65" s="248"/>
      <c r="BW65" s="248"/>
      <c r="BX65" s="248"/>
      <c r="BY65" s="248"/>
      <c r="BZ65" s="248"/>
      <c r="CA65" s="248"/>
      <c r="CB65" s="248"/>
      <c r="CC65" s="248"/>
      <c r="CD65" s="248"/>
      <c r="CE65" s="248"/>
      <c r="CF65" s="248"/>
      <c r="CG65" s="248"/>
      <c r="CH65" s="248"/>
      <c r="CI65" s="248"/>
      <c r="CJ65" s="248"/>
      <c r="CK65" s="248"/>
      <c r="CL65" s="248"/>
      <c r="CM65" s="248"/>
      <c r="CN65" s="248"/>
      <c r="CO65" s="248"/>
      <c r="CP65" s="248"/>
      <c r="CQ65" s="248"/>
      <c r="CR65" s="248"/>
      <c r="CU65" s="248"/>
      <c r="CZ65" s="248"/>
      <c r="DE65" s="248"/>
      <c r="DJ65" s="248"/>
    </row>
    <row r="66" spans="15:120" x14ac:dyDescent="0.15">
      <c r="Q66" s="248"/>
      <c r="S66" s="248"/>
      <c r="U66" s="248"/>
      <c r="DM66" s="248"/>
    </row>
    <row r="67" spans="15:120" x14ac:dyDescent="0.15">
      <c r="O67" s="248"/>
      <c r="P67" s="248"/>
      <c r="R67" s="248"/>
      <c r="T67" s="248"/>
      <c r="Y67" s="248"/>
      <c r="CT67" s="248"/>
      <c r="CV67" s="248"/>
      <c r="CW67" s="248"/>
      <c r="CY67" s="248"/>
      <c r="DA67" s="248"/>
      <c r="DB67" s="248"/>
      <c r="DD67" s="248"/>
      <c r="DF67" s="248"/>
      <c r="DG67" s="248"/>
      <c r="DI67" s="248"/>
      <c r="DK67" s="248"/>
      <c r="DL67" s="248"/>
      <c r="DN67" s="248"/>
      <c r="DO67" s="248"/>
      <c r="DP67" s="248"/>
    </row>
    <row r="68" spans="15:120" x14ac:dyDescent="0.15"/>
    <row r="69" spans="15:120" x14ac:dyDescent="0.15"/>
    <row r="70" spans="15:120" x14ac:dyDescent="0.15"/>
    <row r="71" spans="15:120" x14ac:dyDescent="0.15"/>
    <row r="72" spans="15:120" x14ac:dyDescent="0.15">
      <c r="DP72" s="248"/>
    </row>
    <row r="73" spans="15:120" x14ac:dyDescent="0.15">
      <c r="DP73" s="24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8"/>
      <c r="CX96" s="248"/>
      <c r="DC96" s="248"/>
      <c r="DH96" s="248"/>
    </row>
    <row r="97" spans="24:120" x14ac:dyDescent="0.15">
      <c r="CS97" s="248"/>
      <c r="CX97" s="248"/>
      <c r="DC97" s="248"/>
      <c r="DH97" s="248"/>
      <c r="DP97" s="249" t="s">
        <v>508</v>
      </c>
    </row>
    <row r="98" spans="24:120" hidden="1" x14ac:dyDescent="0.15">
      <c r="CS98" s="248"/>
      <c r="CX98" s="248"/>
      <c r="DC98" s="248"/>
      <c r="DH98" s="248"/>
    </row>
    <row r="99" spans="24:120" hidden="1" x14ac:dyDescent="0.15">
      <c r="CS99" s="248"/>
      <c r="CX99" s="248"/>
      <c r="DC99" s="248"/>
      <c r="DH99" s="248"/>
    </row>
    <row r="101" spans="24:120" ht="12" hidden="1" customHeight="1" x14ac:dyDescent="0.15">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c r="BJ101" s="248"/>
      <c r="BK101" s="248"/>
      <c r="BL101" s="248"/>
      <c r="BM101" s="248"/>
      <c r="BN101" s="248"/>
      <c r="BO101" s="248"/>
      <c r="BP101" s="248"/>
      <c r="BQ101" s="248"/>
      <c r="BR101" s="248"/>
      <c r="BS101" s="248"/>
      <c r="BT101" s="248"/>
      <c r="BU101" s="248"/>
      <c r="BV101" s="248"/>
      <c r="BW101" s="248"/>
      <c r="BX101" s="248"/>
      <c r="BY101" s="248"/>
      <c r="BZ101" s="248"/>
      <c r="CA101" s="248"/>
      <c r="CB101" s="248"/>
      <c r="CC101" s="248"/>
      <c r="CD101" s="248"/>
      <c r="CE101" s="248"/>
      <c r="CF101" s="248"/>
      <c r="CG101" s="248"/>
      <c r="CH101" s="248"/>
      <c r="CI101" s="248"/>
      <c r="CJ101" s="248"/>
      <c r="CK101" s="248"/>
      <c r="CL101" s="248"/>
      <c r="CM101" s="248"/>
      <c r="CN101" s="248"/>
      <c r="CO101" s="248"/>
      <c r="CP101" s="248"/>
      <c r="CQ101" s="248"/>
      <c r="CR101" s="248"/>
      <c r="CU101" s="248"/>
      <c r="CZ101" s="248"/>
      <c r="DE101" s="248"/>
      <c r="DJ101" s="248"/>
    </row>
    <row r="102" spans="24:120" ht="1.5" hidden="1" customHeight="1" x14ac:dyDescent="0.15">
      <c r="CU102" s="248"/>
      <c r="CZ102" s="248"/>
      <c r="DE102" s="248"/>
      <c r="DJ102" s="248"/>
      <c r="DM102" s="248"/>
    </row>
    <row r="103" spans="24:120" hidden="1" x14ac:dyDescent="0.15">
      <c r="CT103" s="248"/>
      <c r="CV103" s="248"/>
      <c r="CW103" s="248"/>
      <c r="CY103" s="248"/>
      <c r="DA103" s="248"/>
      <c r="DB103" s="248"/>
      <c r="DD103" s="248"/>
      <c r="DF103" s="248"/>
      <c r="DG103" s="248"/>
      <c r="DI103" s="248"/>
      <c r="DK103" s="248"/>
      <c r="DL103" s="248"/>
      <c r="DM103" s="248"/>
      <c r="DN103" s="248"/>
      <c r="DO103" s="248"/>
      <c r="DP103" s="248"/>
    </row>
    <row r="104" spans="24:120" hidden="1" x14ac:dyDescent="0.15">
      <c r="CV104" s="248"/>
      <c r="CW104" s="248"/>
      <c r="DA104" s="248"/>
      <c r="DB104" s="248"/>
      <c r="DF104" s="248"/>
      <c r="DG104" s="248"/>
      <c r="DK104" s="248"/>
      <c r="DL104" s="248"/>
      <c r="DN104" s="248"/>
      <c r="DO104" s="248"/>
      <c r="DP104" s="248"/>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9" customWidth="1"/>
    <col min="117" max="16384" width="9" style="248" hidden="1"/>
  </cols>
  <sheetData>
    <row r="1" spans="2:116"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row>
    <row r="2" spans="2:116" x14ac:dyDescent="0.15"/>
    <row r="3" spans="2:116" x14ac:dyDescent="0.15"/>
    <row r="4" spans="2:116" x14ac:dyDescent="0.15">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row>
    <row r="5" spans="2:116" x14ac:dyDescent="0.15">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row>
    <row r="19" spans="9:116" x14ac:dyDescent="0.15"/>
    <row r="20" spans="9:116" x14ac:dyDescent="0.15"/>
    <row r="21" spans="9:116" x14ac:dyDescent="0.15">
      <c r="DL21" s="248"/>
    </row>
    <row r="22" spans="9:116" x14ac:dyDescent="0.15">
      <c r="DI22" s="248"/>
      <c r="DJ22" s="248"/>
      <c r="DK22" s="248"/>
      <c r="DL22" s="248"/>
    </row>
    <row r="23" spans="9:116" x14ac:dyDescent="0.15">
      <c r="CY23" s="248"/>
      <c r="CZ23" s="248"/>
      <c r="DA23" s="248"/>
      <c r="DB23" s="248"/>
      <c r="DC23" s="248"/>
      <c r="DD23" s="248"/>
      <c r="DE23" s="248"/>
      <c r="DF23" s="248"/>
      <c r="DG23" s="248"/>
      <c r="DH23" s="248"/>
      <c r="DI23" s="248"/>
      <c r="DJ23" s="248"/>
      <c r="DK23" s="248"/>
      <c r="DL23" s="24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8"/>
      <c r="DA35" s="248"/>
      <c r="DB35" s="248"/>
      <c r="DC35" s="248"/>
      <c r="DD35" s="248"/>
      <c r="DE35" s="248"/>
      <c r="DF35" s="248"/>
      <c r="DG35" s="248"/>
      <c r="DH35" s="248"/>
      <c r="DI35" s="248"/>
      <c r="DJ35" s="248"/>
      <c r="DK35" s="248"/>
      <c r="DL35" s="248"/>
    </row>
    <row r="36" spans="15:116" x14ac:dyDescent="0.15"/>
    <row r="37" spans="15:116" x14ac:dyDescent="0.15">
      <c r="DL37" s="248"/>
    </row>
    <row r="38" spans="15:116" x14ac:dyDescent="0.15">
      <c r="DI38" s="248"/>
      <c r="DJ38" s="248"/>
      <c r="DK38" s="248"/>
      <c r="DL38" s="248"/>
    </row>
    <row r="39" spans="15:116" x14ac:dyDescent="0.15"/>
    <row r="40" spans="15:116" x14ac:dyDescent="0.15"/>
    <row r="41" spans="15:116" x14ac:dyDescent="0.15"/>
    <row r="42" spans="15:116" x14ac:dyDescent="0.15"/>
    <row r="43" spans="15:116" x14ac:dyDescent="0.15">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row>
    <row r="44" spans="15:116" x14ac:dyDescent="0.15">
      <c r="DL44" s="248"/>
    </row>
    <row r="45" spans="15:116" x14ac:dyDescent="0.15"/>
    <row r="46" spans="15:116" x14ac:dyDescent="0.15">
      <c r="DA46" s="248"/>
      <c r="DB46" s="248"/>
      <c r="DC46" s="248"/>
      <c r="DD46" s="248"/>
      <c r="DE46" s="248"/>
      <c r="DF46" s="248"/>
      <c r="DG46" s="248"/>
      <c r="DH46" s="248"/>
      <c r="DI46" s="248"/>
      <c r="DJ46" s="248"/>
      <c r="DK46" s="248"/>
      <c r="DL46" s="248"/>
    </row>
    <row r="47" spans="15:116" x14ac:dyDescent="0.15"/>
    <row r="48" spans="15:116" x14ac:dyDescent="0.15"/>
    <row r="49" spans="104:116" x14ac:dyDescent="0.15"/>
    <row r="50" spans="104:116" x14ac:dyDescent="0.15">
      <c r="CZ50" s="248"/>
      <c r="DA50" s="248"/>
      <c r="DB50" s="248"/>
      <c r="DC50" s="248"/>
      <c r="DD50" s="248"/>
      <c r="DE50" s="248"/>
      <c r="DF50" s="248"/>
      <c r="DG50" s="248"/>
      <c r="DH50" s="248"/>
      <c r="DI50" s="248"/>
      <c r="DJ50" s="248"/>
      <c r="DK50" s="248"/>
      <c r="DL50" s="248"/>
    </row>
    <row r="51" spans="104:116" x14ac:dyDescent="0.15"/>
    <row r="52" spans="104:116" x14ac:dyDescent="0.15"/>
    <row r="53" spans="104:116" x14ac:dyDescent="0.15">
      <c r="DL53" s="24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8"/>
      <c r="DD67" s="248"/>
      <c r="DE67" s="248"/>
      <c r="DF67" s="248"/>
      <c r="DG67" s="248"/>
      <c r="DH67" s="248"/>
      <c r="DI67" s="248"/>
      <c r="DJ67" s="248"/>
      <c r="DK67" s="248"/>
      <c r="DL67" s="24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MRm5ue4gHluP3ElwxoCtWtDfZNsrbfJvfqj0ggxM86HGVRw/Otwx4P9IeruwOB6aErm3qZ/IVsCI9KkZj8zPQ==" saltValue="4EdQBSrVlB4zjiepw9Yd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0" customWidth="1"/>
    <col min="37" max="44" width="17" style="250" customWidth="1"/>
    <col min="45" max="45" width="6.125" style="257" customWidth="1"/>
    <col min="46" max="46" width="3" style="255" customWidth="1"/>
    <col min="47" max="47" width="19.125" style="250" hidden="1" customWidth="1"/>
    <col min="48" max="52" width="12.625" style="250" hidden="1" customWidth="1"/>
    <col min="53" max="16384" width="8.625" style="250" hidden="1"/>
  </cols>
  <sheetData>
    <row r="1" spans="1:46" x14ac:dyDescent="0.15">
      <c r="AS1" s="251"/>
      <c r="AT1" s="251"/>
    </row>
    <row r="2" spans="1:46" x14ac:dyDescent="0.15">
      <c r="AS2" s="251"/>
      <c r="AT2" s="251"/>
    </row>
    <row r="3" spans="1:46" x14ac:dyDescent="0.15">
      <c r="AS3" s="251"/>
      <c r="AT3" s="251"/>
    </row>
    <row r="4" spans="1:46" x14ac:dyDescent="0.15">
      <c r="AS4" s="251"/>
      <c r="AT4" s="251"/>
    </row>
    <row r="5" spans="1:46" ht="17.25" x14ac:dyDescent="0.15">
      <c r="A5" s="252" t="s">
        <v>509</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row>
    <row r="6" spans="1:46" x14ac:dyDescent="0.15">
      <c r="A6" s="255"/>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6" t="s">
        <v>510</v>
      </c>
      <c r="AL6" s="256"/>
      <c r="AM6" s="256"/>
      <c r="AN6" s="256"/>
      <c r="AO6" s="251"/>
      <c r="AP6" s="251"/>
      <c r="AQ6" s="251"/>
      <c r="AR6" s="251"/>
    </row>
    <row r="7" spans="1:46" ht="13.5" customHeight="1" x14ac:dyDescent="0.15">
      <c r="A7" s="255"/>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8"/>
      <c r="AL7" s="259"/>
      <c r="AM7" s="259"/>
      <c r="AN7" s="260"/>
      <c r="AO7" s="1118" t="s">
        <v>511</v>
      </c>
      <c r="AP7" s="261"/>
      <c r="AQ7" s="262" t="s">
        <v>512</v>
      </c>
      <c r="AR7" s="263"/>
    </row>
    <row r="8" spans="1:46" x14ac:dyDescent="0.15">
      <c r="A8" s="255"/>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64"/>
      <c r="AL8" s="265"/>
      <c r="AM8" s="265"/>
      <c r="AN8" s="266"/>
      <c r="AO8" s="1119"/>
      <c r="AP8" s="267" t="s">
        <v>513</v>
      </c>
      <c r="AQ8" s="268" t="s">
        <v>514</v>
      </c>
      <c r="AR8" s="269" t="s">
        <v>515</v>
      </c>
    </row>
    <row r="9" spans="1:46" x14ac:dyDescent="0.15">
      <c r="A9" s="255"/>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1130" t="s">
        <v>516</v>
      </c>
      <c r="AL9" s="1131"/>
      <c r="AM9" s="1131"/>
      <c r="AN9" s="1132"/>
      <c r="AO9" s="270">
        <v>3802213</v>
      </c>
      <c r="AP9" s="270">
        <v>52903</v>
      </c>
      <c r="AQ9" s="271">
        <v>65025</v>
      </c>
      <c r="AR9" s="272">
        <v>-18.600000000000001</v>
      </c>
    </row>
    <row r="10" spans="1:46" ht="13.5" customHeight="1" x14ac:dyDescent="0.15">
      <c r="A10" s="255"/>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1130" t="s">
        <v>517</v>
      </c>
      <c r="AL10" s="1131"/>
      <c r="AM10" s="1131"/>
      <c r="AN10" s="1132"/>
      <c r="AO10" s="273">
        <v>50821</v>
      </c>
      <c r="AP10" s="273">
        <v>707</v>
      </c>
      <c r="AQ10" s="274">
        <v>6119</v>
      </c>
      <c r="AR10" s="275">
        <v>-88.4</v>
      </c>
    </row>
    <row r="11" spans="1:46" ht="13.5" customHeight="1" x14ac:dyDescent="0.15">
      <c r="A11" s="255"/>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1130" t="s">
        <v>518</v>
      </c>
      <c r="AL11" s="1131"/>
      <c r="AM11" s="1131"/>
      <c r="AN11" s="1132"/>
      <c r="AO11" s="273">
        <v>4212</v>
      </c>
      <c r="AP11" s="273">
        <v>59</v>
      </c>
      <c r="AQ11" s="274">
        <v>1220</v>
      </c>
      <c r="AR11" s="275">
        <v>-95.2</v>
      </c>
    </row>
    <row r="12" spans="1:46" ht="13.5" customHeight="1" x14ac:dyDescent="0.15">
      <c r="A12" s="255"/>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1130" t="s">
        <v>519</v>
      </c>
      <c r="AL12" s="1131"/>
      <c r="AM12" s="1131"/>
      <c r="AN12" s="1132"/>
      <c r="AO12" s="273" t="s">
        <v>520</v>
      </c>
      <c r="AP12" s="273" t="s">
        <v>520</v>
      </c>
      <c r="AQ12" s="274">
        <v>12</v>
      </c>
      <c r="AR12" s="275" t="s">
        <v>520</v>
      </c>
    </row>
    <row r="13" spans="1:46" ht="13.5" customHeight="1" x14ac:dyDescent="0.15">
      <c r="A13" s="255"/>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1130" t="s">
        <v>521</v>
      </c>
      <c r="AL13" s="1131"/>
      <c r="AM13" s="1131"/>
      <c r="AN13" s="1132"/>
      <c r="AO13" s="273">
        <v>249897</v>
      </c>
      <c r="AP13" s="273">
        <v>3477</v>
      </c>
      <c r="AQ13" s="274">
        <v>2792</v>
      </c>
      <c r="AR13" s="275">
        <v>24.5</v>
      </c>
    </row>
    <row r="14" spans="1:46" ht="13.5" customHeight="1" x14ac:dyDescent="0.15">
      <c r="A14" s="255"/>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1130" t="s">
        <v>522</v>
      </c>
      <c r="AL14" s="1131"/>
      <c r="AM14" s="1131"/>
      <c r="AN14" s="1132"/>
      <c r="AO14" s="273">
        <v>50851</v>
      </c>
      <c r="AP14" s="273">
        <v>708</v>
      </c>
      <c r="AQ14" s="274">
        <v>1408</v>
      </c>
      <c r="AR14" s="275">
        <v>-49.7</v>
      </c>
    </row>
    <row r="15" spans="1:46" ht="13.5" customHeight="1" x14ac:dyDescent="0.15">
      <c r="A15" s="255"/>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1133" t="s">
        <v>523</v>
      </c>
      <c r="AL15" s="1134"/>
      <c r="AM15" s="1134"/>
      <c r="AN15" s="1135"/>
      <c r="AO15" s="273">
        <v>-222728</v>
      </c>
      <c r="AP15" s="273">
        <v>-3099</v>
      </c>
      <c r="AQ15" s="274">
        <v>-3962</v>
      </c>
      <c r="AR15" s="275">
        <v>-21.8</v>
      </c>
    </row>
    <row r="16" spans="1:46" x14ac:dyDescent="0.15">
      <c r="A16" s="255"/>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1133" t="s">
        <v>185</v>
      </c>
      <c r="AL16" s="1134"/>
      <c r="AM16" s="1134"/>
      <c r="AN16" s="1135"/>
      <c r="AO16" s="273">
        <v>3935266</v>
      </c>
      <c r="AP16" s="273">
        <v>54754</v>
      </c>
      <c r="AQ16" s="274">
        <v>72615</v>
      </c>
      <c r="AR16" s="275">
        <v>-24.6</v>
      </c>
    </row>
    <row r="17" spans="1:46" x14ac:dyDescent="0.15">
      <c r="A17" s="255"/>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76"/>
    </row>
    <row r="18" spans="1:46" x14ac:dyDescent="0.15">
      <c r="A18" s="255"/>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77"/>
      <c r="AR18" s="277"/>
    </row>
    <row r="19" spans="1:46" x14ac:dyDescent="0.15">
      <c r="A19" s="255"/>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t="s">
        <v>524</v>
      </c>
      <c r="AL19" s="251"/>
      <c r="AM19" s="251"/>
      <c r="AN19" s="251"/>
      <c r="AO19" s="251"/>
      <c r="AP19" s="251"/>
      <c r="AQ19" s="251"/>
      <c r="AR19" s="251"/>
    </row>
    <row r="20" spans="1:46" x14ac:dyDescent="0.15">
      <c r="A20" s="255"/>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78"/>
      <c r="AL20" s="279"/>
      <c r="AM20" s="279"/>
      <c r="AN20" s="280"/>
      <c r="AO20" s="281" t="s">
        <v>525</v>
      </c>
      <c r="AP20" s="282" t="s">
        <v>526</v>
      </c>
      <c r="AQ20" s="283" t="s">
        <v>527</v>
      </c>
      <c r="AR20" s="284"/>
    </row>
    <row r="21" spans="1:46" s="290" customFormat="1" x14ac:dyDescent="0.15">
      <c r="A21" s="285"/>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1136" t="s">
        <v>528</v>
      </c>
      <c r="AL21" s="1137"/>
      <c r="AM21" s="1137"/>
      <c r="AN21" s="1138"/>
      <c r="AO21" s="286">
        <v>4.9000000000000004</v>
      </c>
      <c r="AP21" s="287">
        <v>6.51</v>
      </c>
      <c r="AQ21" s="288">
        <v>-1.61</v>
      </c>
      <c r="AR21" s="256"/>
      <c r="AS21" s="289"/>
      <c r="AT21" s="285"/>
    </row>
    <row r="22" spans="1:46" s="290" customFormat="1" x14ac:dyDescent="0.15">
      <c r="A22" s="285"/>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1136" t="s">
        <v>529</v>
      </c>
      <c r="AL22" s="1137"/>
      <c r="AM22" s="1137"/>
      <c r="AN22" s="1138"/>
      <c r="AO22" s="291">
        <v>96.8</v>
      </c>
      <c r="AP22" s="292">
        <v>98.4</v>
      </c>
      <c r="AQ22" s="293">
        <v>-1.6</v>
      </c>
      <c r="AR22" s="277"/>
      <c r="AS22" s="289"/>
      <c r="AT22" s="285"/>
    </row>
    <row r="23" spans="1:46" s="290" customFormat="1" x14ac:dyDescent="0.15">
      <c r="A23" s="285"/>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77"/>
      <c r="AQ23" s="277"/>
      <c r="AR23" s="277"/>
      <c r="AS23" s="289"/>
      <c r="AT23" s="285"/>
    </row>
    <row r="24" spans="1:46" s="290" customFormat="1" x14ac:dyDescent="0.15">
      <c r="A24" s="285"/>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77"/>
      <c r="AQ24" s="277"/>
      <c r="AR24" s="277"/>
      <c r="AS24" s="289"/>
      <c r="AT24" s="285"/>
    </row>
    <row r="25" spans="1:46" s="290" customFormat="1" x14ac:dyDescent="0.15">
      <c r="A25" s="294"/>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6"/>
      <c r="AQ25" s="296"/>
      <c r="AR25" s="296"/>
      <c r="AS25" s="297"/>
      <c r="AT25" s="285"/>
    </row>
    <row r="26" spans="1:46" s="290" customFormat="1" x14ac:dyDescent="0.15">
      <c r="A26" s="1129" t="s">
        <v>530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56"/>
    </row>
    <row r="27" spans="1:46" x14ac:dyDescent="0.15">
      <c r="A27" s="298"/>
      <c r="AO27" s="251"/>
      <c r="AP27" s="251"/>
      <c r="AQ27" s="251"/>
      <c r="AR27" s="251"/>
      <c r="AS27" s="251"/>
      <c r="AT27" s="251"/>
    </row>
    <row r="28" spans="1:46" ht="17.25" x14ac:dyDescent="0.15">
      <c r="A28" s="252" t="s">
        <v>531</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99"/>
    </row>
    <row r="29" spans="1:46" x14ac:dyDescent="0.15">
      <c r="A29" s="255"/>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6" t="s">
        <v>532</v>
      </c>
      <c r="AL29" s="256"/>
      <c r="AM29" s="256"/>
      <c r="AN29" s="256"/>
      <c r="AO29" s="251"/>
      <c r="AP29" s="251"/>
      <c r="AQ29" s="251"/>
      <c r="AR29" s="251"/>
      <c r="AS29" s="300"/>
    </row>
    <row r="30" spans="1:46" ht="13.5" customHeight="1" x14ac:dyDescent="0.15">
      <c r="A30" s="255"/>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8"/>
      <c r="AL30" s="259"/>
      <c r="AM30" s="259"/>
      <c r="AN30" s="260"/>
      <c r="AO30" s="1118" t="s">
        <v>511</v>
      </c>
      <c r="AP30" s="261"/>
      <c r="AQ30" s="262" t="s">
        <v>512</v>
      </c>
      <c r="AR30" s="263"/>
    </row>
    <row r="31" spans="1:46" x14ac:dyDescent="0.15">
      <c r="A31" s="255"/>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64"/>
      <c r="AL31" s="265"/>
      <c r="AM31" s="265"/>
      <c r="AN31" s="266"/>
      <c r="AO31" s="1119"/>
      <c r="AP31" s="267" t="s">
        <v>513</v>
      </c>
      <c r="AQ31" s="268" t="s">
        <v>514</v>
      </c>
      <c r="AR31" s="269" t="s">
        <v>515</v>
      </c>
    </row>
    <row r="32" spans="1:46" ht="27" customHeight="1" x14ac:dyDescent="0.15">
      <c r="A32" s="255"/>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1120" t="s">
        <v>533</v>
      </c>
      <c r="AL32" s="1121"/>
      <c r="AM32" s="1121"/>
      <c r="AN32" s="1122"/>
      <c r="AO32" s="301">
        <v>1271550</v>
      </c>
      <c r="AP32" s="301">
        <v>17692</v>
      </c>
      <c r="AQ32" s="302">
        <v>34910</v>
      </c>
      <c r="AR32" s="303">
        <v>-49.3</v>
      </c>
    </row>
    <row r="33" spans="1:46" ht="13.5" customHeight="1" x14ac:dyDescent="0.15">
      <c r="A33" s="255"/>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1120" t="s">
        <v>534</v>
      </c>
      <c r="AL33" s="1121"/>
      <c r="AM33" s="1121"/>
      <c r="AN33" s="1122"/>
      <c r="AO33" s="301" t="s">
        <v>520</v>
      </c>
      <c r="AP33" s="301" t="s">
        <v>520</v>
      </c>
      <c r="AQ33" s="302" t="s">
        <v>520</v>
      </c>
      <c r="AR33" s="303" t="s">
        <v>520</v>
      </c>
    </row>
    <row r="34" spans="1:46" ht="27" customHeight="1" x14ac:dyDescent="0.15">
      <c r="A34" s="255"/>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1120" t="s">
        <v>535</v>
      </c>
      <c r="AL34" s="1121"/>
      <c r="AM34" s="1121"/>
      <c r="AN34" s="1122"/>
      <c r="AO34" s="301" t="s">
        <v>520</v>
      </c>
      <c r="AP34" s="301" t="s">
        <v>520</v>
      </c>
      <c r="AQ34" s="302">
        <v>4</v>
      </c>
      <c r="AR34" s="303" t="s">
        <v>520</v>
      </c>
    </row>
    <row r="35" spans="1:46" ht="27" customHeight="1" x14ac:dyDescent="0.15">
      <c r="A35" s="255"/>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1120" t="s">
        <v>536</v>
      </c>
      <c r="AL35" s="1121"/>
      <c r="AM35" s="1121"/>
      <c r="AN35" s="1122"/>
      <c r="AO35" s="301">
        <v>130910</v>
      </c>
      <c r="AP35" s="301">
        <v>1821</v>
      </c>
      <c r="AQ35" s="302">
        <v>8517</v>
      </c>
      <c r="AR35" s="303">
        <v>-78.599999999999994</v>
      </c>
    </row>
    <row r="36" spans="1:46" ht="27" customHeight="1" x14ac:dyDescent="0.15">
      <c r="A36" s="255"/>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1120" t="s">
        <v>537</v>
      </c>
      <c r="AL36" s="1121"/>
      <c r="AM36" s="1121"/>
      <c r="AN36" s="1122"/>
      <c r="AO36" s="301">
        <v>34767</v>
      </c>
      <c r="AP36" s="301">
        <v>484</v>
      </c>
      <c r="AQ36" s="302">
        <v>1600</v>
      </c>
      <c r="AR36" s="303">
        <v>-69.8</v>
      </c>
    </row>
    <row r="37" spans="1:46" ht="13.5" customHeight="1" x14ac:dyDescent="0.15">
      <c r="A37" s="255"/>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1120" t="s">
        <v>538</v>
      </c>
      <c r="AL37" s="1121"/>
      <c r="AM37" s="1121"/>
      <c r="AN37" s="1122"/>
      <c r="AO37" s="301">
        <v>62726</v>
      </c>
      <c r="AP37" s="301">
        <v>873</v>
      </c>
      <c r="AQ37" s="302">
        <v>1669</v>
      </c>
      <c r="AR37" s="303">
        <v>-47.7</v>
      </c>
    </row>
    <row r="38" spans="1:46" ht="27" customHeight="1" x14ac:dyDescent="0.15">
      <c r="A38" s="255"/>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1123" t="s">
        <v>539</v>
      </c>
      <c r="AL38" s="1124"/>
      <c r="AM38" s="1124"/>
      <c r="AN38" s="1125"/>
      <c r="AO38" s="304" t="s">
        <v>520</v>
      </c>
      <c r="AP38" s="304" t="s">
        <v>520</v>
      </c>
      <c r="AQ38" s="305">
        <v>1</v>
      </c>
      <c r="AR38" s="293" t="s">
        <v>520</v>
      </c>
      <c r="AS38" s="300"/>
    </row>
    <row r="39" spans="1:46" x14ac:dyDescent="0.15">
      <c r="A39" s="255"/>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1123" t="s">
        <v>540</v>
      </c>
      <c r="AL39" s="1124"/>
      <c r="AM39" s="1124"/>
      <c r="AN39" s="1125"/>
      <c r="AO39" s="301">
        <v>-188161</v>
      </c>
      <c r="AP39" s="301">
        <v>-2618</v>
      </c>
      <c r="AQ39" s="302">
        <v>-6461</v>
      </c>
      <c r="AR39" s="303">
        <v>-59.5</v>
      </c>
      <c r="AS39" s="300"/>
    </row>
    <row r="40" spans="1:46" ht="27" customHeight="1" x14ac:dyDescent="0.15">
      <c r="A40" s="255"/>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1120" t="s">
        <v>541</v>
      </c>
      <c r="AL40" s="1121"/>
      <c r="AM40" s="1121"/>
      <c r="AN40" s="1122"/>
      <c r="AO40" s="301">
        <v>-1121491</v>
      </c>
      <c r="AP40" s="301">
        <v>-15604</v>
      </c>
      <c r="AQ40" s="302">
        <v>-28321</v>
      </c>
      <c r="AR40" s="303">
        <v>-44.9</v>
      </c>
      <c r="AS40" s="300"/>
    </row>
    <row r="41" spans="1:46" x14ac:dyDescent="0.15">
      <c r="A41" s="255"/>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1126" t="s">
        <v>296</v>
      </c>
      <c r="AL41" s="1127"/>
      <c r="AM41" s="1127"/>
      <c r="AN41" s="1128"/>
      <c r="AO41" s="301">
        <v>190301</v>
      </c>
      <c r="AP41" s="301">
        <v>2648</v>
      </c>
      <c r="AQ41" s="302">
        <v>11918</v>
      </c>
      <c r="AR41" s="303">
        <v>-77.8</v>
      </c>
      <c r="AS41" s="300"/>
    </row>
    <row r="42" spans="1:46" x14ac:dyDescent="0.15">
      <c r="A42" s="255"/>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306" t="s">
        <v>542</v>
      </c>
      <c r="AL42" s="251"/>
      <c r="AM42" s="251"/>
      <c r="AN42" s="251"/>
      <c r="AO42" s="251"/>
      <c r="AP42" s="251"/>
      <c r="AQ42" s="277"/>
      <c r="AR42" s="277"/>
      <c r="AS42" s="300"/>
    </row>
    <row r="43" spans="1:46" x14ac:dyDescent="0.15">
      <c r="A43" s="255"/>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307"/>
      <c r="AQ43" s="277"/>
      <c r="AR43" s="251"/>
      <c r="AS43" s="300"/>
    </row>
    <row r="44" spans="1:46" x14ac:dyDescent="0.15">
      <c r="A44" s="255"/>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77"/>
      <c r="AR44" s="251"/>
    </row>
    <row r="45" spans="1:46" x14ac:dyDescent="0.15">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308"/>
      <c r="AR45" s="253"/>
      <c r="AS45" s="253"/>
      <c r="AT45" s="251"/>
    </row>
    <row r="46" spans="1:46" x14ac:dyDescent="0.15">
      <c r="A46" s="309"/>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251"/>
    </row>
    <row r="47" spans="1:46" ht="17.25" customHeight="1" x14ac:dyDescent="0.15">
      <c r="A47" s="310" t="s">
        <v>543</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row>
    <row r="48" spans="1:46" x14ac:dyDescent="0.15">
      <c r="A48" s="255"/>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311" t="s">
        <v>544</v>
      </c>
      <c r="AL48" s="311"/>
      <c r="AM48" s="311"/>
      <c r="AN48" s="311"/>
      <c r="AO48" s="311"/>
      <c r="AP48" s="311"/>
      <c r="AQ48" s="312"/>
      <c r="AR48" s="311"/>
    </row>
    <row r="49" spans="1:44" ht="13.5" customHeight="1" x14ac:dyDescent="0.15">
      <c r="A49" s="255"/>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313"/>
      <c r="AL49" s="314"/>
      <c r="AM49" s="1113" t="s">
        <v>511</v>
      </c>
      <c r="AN49" s="1115" t="s">
        <v>545</v>
      </c>
      <c r="AO49" s="1116"/>
      <c r="AP49" s="1116"/>
      <c r="AQ49" s="1116"/>
      <c r="AR49" s="1117"/>
    </row>
    <row r="50" spans="1:44" x14ac:dyDescent="0.15">
      <c r="A50" s="255"/>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315"/>
      <c r="AL50" s="316"/>
      <c r="AM50" s="1114"/>
      <c r="AN50" s="317" t="s">
        <v>546</v>
      </c>
      <c r="AO50" s="318" t="s">
        <v>547</v>
      </c>
      <c r="AP50" s="319" t="s">
        <v>548</v>
      </c>
      <c r="AQ50" s="320" t="s">
        <v>549</v>
      </c>
      <c r="AR50" s="321" t="s">
        <v>550</v>
      </c>
    </row>
    <row r="51" spans="1:44" x14ac:dyDescent="0.15">
      <c r="A51" s="255"/>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313" t="s">
        <v>551</v>
      </c>
      <c r="AL51" s="314"/>
      <c r="AM51" s="322">
        <v>2543944</v>
      </c>
      <c r="AN51" s="323">
        <v>35094</v>
      </c>
      <c r="AO51" s="324">
        <v>21.7</v>
      </c>
      <c r="AP51" s="325">
        <v>70615</v>
      </c>
      <c r="AQ51" s="326">
        <v>4.9000000000000004</v>
      </c>
      <c r="AR51" s="327">
        <v>16.8</v>
      </c>
    </row>
    <row r="52" spans="1:44" x14ac:dyDescent="0.15">
      <c r="A52" s="255"/>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328"/>
      <c r="AL52" s="329" t="s">
        <v>552</v>
      </c>
      <c r="AM52" s="330">
        <v>1158489</v>
      </c>
      <c r="AN52" s="331">
        <v>15982</v>
      </c>
      <c r="AO52" s="332">
        <v>41.7</v>
      </c>
      <c r="AP52" s="333">
        <v>37382</v>
      </c>
      <c r="AQ52" s="334">
        <v>-1.9</v>
      </c>
      <c r="AR52" s="335">
        <v>43.6</v>
      </c>
    </row>
    <row r="53" spans="1:44" x14ac:dyDescent="0.15">
      <c r="A53" s="255"/>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313" t="s">
        <v>553</v>
      </c>
      <c r="AL53" s="314"/>
      <c r="AM53" s="322">
        <v>2013331</v>
      </c>
      <c r="AN53" s="323">
        <v>27752</v>
      </c>
      <c r="AO53" s="324">
        <v>-20.9</v>
      </c>
      <c r="AP53" s="325">
        <v>69185</v>
      </c>
      <c r="AQ53" s="326">
        <v>-2</v>
      </c>
      <c r="AR53" s="327">
        <v>-18.899999999999999</v>
      </c>
    </row>
    <row r="54" spans="1:44" x14ac:dyDescent="0.15">
      <c r="A54" s="255"/>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328"/>
      <c r="AL54" s="329" t="s">
        <v>552</v>
      </c>
      <c r="AM54" s="330">
        <v>756911</v>
      </c>
      <c r="AN54" s="331">
        <v>10434</v>
      </c>
      <c r="AO54" s="332">
        <v>-34.700000000000003</v>
      </c>
      <c r="AP54" s="333">
        <v>38519</v>
      </c>
      <c r="AQ54" s="334">
        <v>3</v>
      </c>
      <c r="AR54" s="335">
        <v>-37.700000000000003</v>
      </c>
    </row>
    <row r="55" spans="1:44" x14ac:dyDescent="0.15">
      <c r="A55" s="255"/>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313" t="s">
        <v>554</v>
      </c>
      <c r="AL55" s="314"/>
      <c r="AM55" s="322">
        <v>1572016</v>
      </c>
      <c r="AN55" s="323">
        <v>21718</v>
      </c>
      <c r="AO55" s="324">
        <v>-21.7</v>
      </c>
      <c r="AP55" s="325">
        <v>70166</v>
      </c>
      <c r="AQ55" s="326">
        <v>1.4</v>
      </c>
      <c r="AR55" s="327">
        <v>-23.1</v>
      </c>
    </row>
    <row r="56" spans="1:44" x14ac:dyDescent="0.15">
      <c r="A56" s="255"/>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328"/>
      <c r="AL56" s="329" t="s">
        <v>552</v>
      </c>
      <c r="AM56" s="330">
        <v>776822</v>
      </c>
      <c r="AN56" s="331">
        <v>10732</v>
      </c>
      <c r="AO56" s="332">
        <v>2.9</v>
      </c>
      <c r="AP56" s="333">
        <v>36115</v>
      </c>
      <c r="AQ56" s="334">
        <v>-6.2</v>
      </c>
      <c r="AR56" s="335">
        <v>9.1</v>
      </c>
    </row>
    <row r="57" spans="1:44" x14ac:dyDescent="0.15">
      <c r="A57" s="255"/>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313" t="s">
        <v>555</v>
      </c>
      <c r="AL57" s="314"/>
      <c r="AM57" s="322">
        <v>2338862</v>
      </c>
      <c r="AN57" s="323">
        <v>32474</v>
      </c>
      <c r="AO57" s="324">
        <v>49.5</v>
      </c>
      <c r="AP57" s="325">
        <v>70329</v>
      </c>
      <c r="AQ57" s="326">
        <v>0.2</v>
      </c>
      <c r="AR57" s="327">
        <v>49.3</v>
      </c>
    </row>
    <row r="58" spans="1:44" x14ac:dyDescent="0.15">
      <c r="A58" s="255"/>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328"/>
      <c r="AL58" s="329" t="s">
        <v>552</v>
      </c>
      <c r="AM58" s="330">
        <v>1046484</v>
      </c>
      <c r="AN58" s="331">
        <v>14530</v>
      </c>
      <c r="AO58" s="332">
        <v>35.4</v>
      </c>
      <c r="AP58" s="333">
        <v>39403</v>
      </c>
      <c r="AQ58" s="334">
        <v>9.1</v>
      </c>
      <c r="AR58" s="335">
        <v>26.3</v>
      </c>
    </row>
    <row r="59" spans="1:44" x14ac:dyDescent="0.15">
      <c r="A59" s="255"/>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313" t="s">
        <v>556</v>
      </c>
      <c r="AL59" s="314"/>
      <c r="AM59" s="322">
        <v>1964249</v>
      </c>
      <c r="AN59" s="323">
        <v>27330</v>
      </c>
      <c r="AO59" s="324">
        <v>-15.8</v>
      </c>
      <c r="AP59" s="325">
        <v>45945</v>
      </c>
      <c r="AQ59" s="326">
        <v>-34.700000000000003</v>
      </c>
      <c r="AR59" s="327">
        <v>18.899999999999999</v>
      </c>
    </row>
    <row r="60" spans="1:44" x14ac:dyDescent="0.15">
      <c r="A60" s="255"/>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328"/>
      <c r="AL60" s="329" t="s">
        <v>552</v>
      </c>
      <c r="AM60" s="330">
        <v>724510</v>
      </c>
      <c r="AN60" s="331">
        <v>10081</v>
      </c>
      <c r="AO60" s="332">
        <v>-30.6</v>
      </c>
      <c r="AP60" s="333">
        <v>25180</v>
      </c>
      <c r="AQ60" s="334">
        <v>-36.1</v>
      </c>
      <c r="AR60" s="335">
        <v>5.5</v>
      </c>
    </row>
    <row r="61" spans="1:44" x14ac:dyDescent="0.15">
      <c r="A61" s="255"/>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313" t="s">
        <v>557</v>
      </c>
      <c r="AL61" s="336"/>
      <c r="AM61" s="337">
        <v>2086480</v>
      </c>
      <c r="AN61" s="338">
        <v>28874</v>
      </c>
      <c r="AO61" s="339">
        <v>2.6</v>
      </c>
      <c r="AP61" s="340">
        <v>65248</v>
      </c>
      <c r="AQ61" s="341">
        <v>-6</v>
      </c>
      <c r="AR61" s="327">
        <v>8.6</v>
      </c>
    </row>
    <row r="62" spans="1:44" x14ac:dyDescent="0.15">
      <c r="A62" s="255"/>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328"/>
      <c r="AL62" s="329" t="s">
        <v>552</v>
      </c>
      <c r="AM62" s="330">
        <v>892643</v>
      </c>
      <c r="AN62" s="331">
        <v>12352</v>
      </c>
      <c r="AO62" s="332">
        <v>2.9</v>
      </c>
      <c r="AP62" s="333">
        <v>35320</v>
      </c>
      <c r="AQ62" s="334">
        <v>-6.4</v>
      </c>
      <c r="AR62" s="335">
        <v>9.3000000000000007</v>
      </c>
    </row>
    <row r="63" spans="1:44" x14ac:dyDescent="0.15">
      <c r="A63" s="255"/>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row>
    <row r="64" spans="1:44" x14ac:dyDescent="0.15">
      <c r="A64" s="255"/>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row>
    <row r="65" spans="1:46" x14ac:dyDescent="0.15">
      <c r="A65" s="255"/>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row>
    <row r="66" spans="1:46" x14ac:dyDescent="0.15">
      <c r="A66" s="342"/>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43"/>
    </row>
    <row r="67" spans="1:46" ht="13.5" hidden="1" customHeight="1" x14ac:dyDescent="0.15">
      <c r="AK67" s="251"/>
      <c r="AL67" s="251"/>
      <c r="AM67" s="251"/>
      <c r="AN67" s="251"/>
      <c r="AO67" s="251"/>
      <c r="AP67" s="251"/>
      <c r="AQ67" s="251"/>
      <c r="AR67" s="251"/>
      <c r="AS67" s="251"/>
      <c r="AT67" s="251"/>
    </row>
    <row r="68" spans="1:46" ht="13.5" hidden="1" customHeight="1" x14ac:dyDescent="0.15">
      <c r="AK68" s="251"/>
      <c r="AL68" s="251"/>
      <c r="AM68" s="251"/>
      <c r="AN68" s="251"/>
      <c r="AO68" s="251"/>
      <c r="AP68" s="251"/>
      <c r="AQ68" s="251"/>
      <c r="AR68" s="251"/>
    </row>
    <row r="69" spans="1:46" ht="13.5" hidden="1" customHeight="1" x14ac:dyDescent="0.15">
      <c r="AK69" s="251"/>
      <c r="AL69" s="251"/>
      <c r="AM69" s="251"/>
      <c r="AN69" s="251"/>
      <c r="AO69" s="251"/>
      <c r="AP69" s="251"/>
      <c r="AQ69" s="251"/>
      <c r="AR69" s="251"/>
    </row>
    <row r="70" spans="1:46" hidden="1" x14ac:dyDescent="0.15">
      <c r="AK70" s="251"/>
      <c r="AL70" s="251"/>
      <c r="AM70" s="251"/>
      <c r="AN70" s="251"/>
      <c r="AO70" s="251"/>
      <c r="AP70" s="251"/>
      <c r="AQ70" s="251"/>
      <c r="AR70" s="251"/>
    </row>
    <row r="71" spans="1:46" hidden="1" x14ac:dyDescent="0.15">
      <c r="AK71" s="251"/>
      <c r="AL71" s="251"/>
      <c r="AM71" s="251"/>
      <c r="AN71" s="251"/>
      <c r="AO71" s="251"/>
      <c r="AP71" s="251"/>
      <c r="AQ71" s="251"/>
      <c r="AR71" s="251"/>
    </row>
    <row r="72" spans="1:46" hidden="1" x14ac:dyDescent="0.15">
      <c r="AK72" s="251"/>
      <c r="AL72" s="251"/>
      <c r="AM72" s="251"/>
      <c r="AN72" s="251"/>
      <c r="AO72" s="251"/>
      <c r="AP72" s="251"/>
      <c r="AQ72" s="251"/>
      <c r="AR72" s="251"/>
    </row>
    <row r="73" spans="1:46" hidden="1" x14ac:dyDescent="0.15">
      <c r="AK73" s="251"/>
      <c r="AL73" s="251"/>
      <c r="AM73" s="251"/>
      <c r="AN73" s="251"/>
      <c r="AO73" s="251"/>
      <c r="AP73" s="251"/>
      <c r="AQ73" s="251"/>
      <c r="AR73" s="251"/>
    </row>
  </sheetData>
  <sheetProtection algorithmName="SHA-512" hashValue="mQ7ZDh17FvONKu8k817uI6mHQY8NNhPPwyV7/H+exuV8NGom77zJE0y4bX5wJC0ObH9YiWOzDH1wHxmXaAmAiQ==" saltValue="x7RtsKNWCAFsOxdeCCaAJ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9" customWidth="1"/>
    <col min="126" max="16384" width="9" style="248" hidden="1"/>
  </cols>
  <sheetData>
    <row r="1" spans="2:125" ht="13.5" customHeight="1"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2:125" x14ac:dyDescent="0.15">
      <c r="B2" s="248"/>
      <c r="DG2" s="248"/>
    </row>
    <row r="3" spans="2:125" x14ac:dyDescent="0.15">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H3" s="248"/>
      <c r="DI3" s="248"/>
      <c r="DJ3" s="248"/>
      <c r="DK3" s="248"/>
      <c r="DL3" s="248"/>
      <c r="DM3" s="248"/>
      <c r="DN3" s="248"/>
      <c r="DO3" s="248"/>
      <c r="DP3" s="248"/>
      <c r="DQ3" s="248"/>
      <c r="DR3" s="248"/>
      <c r="DS3" s="248"/>
      <c r="DT3" s="248"/>
      <c r="DU3" s="248"/>
    </row>
    <row r="4" spans="2:125" x14ac:dyDescent="0.15"/>
    <row r="5" spans="2:125" x14ac:dyDescent="0.15"/>
    <row r="6" spans="2:125" x14ac:dyDescent="0.15"/>
    <row r="7" spans="2:125" x14ac:dyDescent="0.15"/>
    <row r="8" spans="2:125" x14ac:dyDescent="0.15"/>
    <row r="9" spans="2:125" x14ac:dyDescent="0.15">
      <c r="DU9" s="24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8"/>
    </row>
    <row r="18" spans="125:125" x14ac:dyDescent="0.15"/>
    <row r="19" spans="125:125" x14ac:dyDescent="0.15"/>
    <row r="20" spans="125:125" x14ac:dyDescent="0.15">
      <c r="DU20" s="248"/>
    </row>
    <row r="21" spans="125:125" x14ac:dyDescent="0.15">
      <c r="DU21" s="24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8"/>
    </row>
    <row r="29" spans="125:125" x14ac:dyDescent="0.15"/>
    <row r="30" spans="125:125" x14ac:dyDescent="0.15"/>
    <row r="31" spans="125:125" x14ac:dyDescent="0.15"/>
    <row r="32" spans="125:125" x14ac:dyDescent="0.15"/>
    <row r="33" spans="2:125" x14ac:dyDescent="0.15">
      <c r="B33" s="248"/>
      <c r="G33" s="248"/>
      <c r="I33" s="248"/>
    </row>
    <row r="34" spans="2:125" x14ac:dyDescent="0.15">
      <c r="C34" s="248"/>
      <c r="P34" s="248"/>
      <c r="DE34" s="248"/>
      <c r="DH34" s="248"/>
    </row>
    <row r="35" spans="2:125" x14ac:dyDescent="0.15">
      <c r="D35" s="248"/>
      <c r="E35" s="248"/>
      <c r="DG35" s="248"/>
      <c r="DJ35" s="248"/>
      <c r="DP35" s="248"/>
      <c r="DQ35" s="248"/>
      <c r="DR35" s="248"/>
      <c r="DS35" s="248"/>
      <c r="DT35" s="248"/>
      <c r="DU35" s="248"/>
    </row>
    <row r="36" spans="2:125" x14ac:dyDescent="0.15">
      <c r="F36" s="248"/>
      <c r="H36" s="248"/>
      <c r="J36" s="248"/>
      <c r="K36" s="248"/>
      <c r="L36" s="248"/>
      <c r="M36" s="248"/>
      <c r="N36" s="248"/>
      <c r="O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248"/>
      <c r="CO36" s="248"/>
      <c r="CP36" s="248"/>
      <c r="CQ36" s="248"/>
      <c r="CR36" s="248"/>
      <c r="CS36" s="248"/>
      <c r="CT36" s="248"/>
      <c r="CU36" s="248"/>
      <c r="CV36" s="248"/>
      <c r="CW36" s="248"/>
      <c r="CX36" s="248"/>
      <c r="CY36" s="248"/>
      <c r="CZ36" s="248"/>
      <c r="DA36" s="248"/>
      <c r="DB36" s="248"/>
      <c r="DC36" s="248"/>
      <c r="DD36" s="248"/>
      <c r="DF36" s="248"/>
      <c r="DI36" s="248"/>
      <c r="DK36" s="248"/>
      <c r="DL36" s="248"/>
      <c r="DM36" s="248"/>
      <c r="DN36" s="248"/>
      <c r="DO36" s="248"/>
      <c r="DP36" s="248"/>
      <c r="DQ36" s="248"/>
      <c r="DR36" s="248"/>
      <c r="DS36" s="248"/>
      <c r="DT36" s="248"/>
      <c r="DU36" s="248"/>
    </row>
    <row r="37" spans="2:125" x14ac:dyDescent="0.15">
      <c r="DU37" s="248"/>
    </row>
    <row r="38" spans="2:125" x14ac:dyDescent="0.15">
      <c r="DT38" s="248"/>
      <c r="DU38" s="248"/>
    </row>
    <row r="39" spans="2:125" x14ac:dyDescent="0.15"/>
    <row r="40" spans="2:125" x14ac:dyDescent="0.15">
      <c r="DH40" s="248"/>
    </row>
    <row r="41" spans="2:125" x14ac:dyDescent="0.15">
      <c r="DE41" s="248"/>
    </row>
    <row r="42" spans="2:125" x14ac:dyDescent="0.15">
      <c r="DG42" s="248"/>
      <c r="DJ42" s="248"/>
    </row>
    <row r="43" spans="2:125" x14ac:dyDescent="0.15">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F43" s="248"/>
      <c r="DI43" s="248"/>
      <c r="DK43" s="248"/>
      <c r="DL43" s="248"/>
      <c r="DM43" s="248"/>
      <c r="DN43" s="248"/>
      <c r="DO43" s="248"/>
      <c r="DP43" s="248"/>
      <c r="DQ43" s="248"/>
      <c r="DR43" s="248"/>
      <c r="DS43" s="248"/>
      <c r="DT43" s="248"/>
      <c r="DU43" s="248"/>
    </row>
    <row r="44" spans="2:125" x14ac:dyDescent="0.15">
      <c r="DU44" s="248"/>
    </row>
    <row r="45" spans="2:125" x14ac:dyDescent="0.15"/>
    <row r="46" spans="2:125" x14ac:dyDescent="0.15"/>
    <row r="47" spans="2:125" x14ac:dyDescent="0.15"/>
    <row r="48" spans="2:125" x14ac:dyDescent="0.15">
      <c r="DT48" s="248"/>
      <c r="DU48" s="248"/>
    </row>
    <row r="49" spans="120:125" x14ac:dyDescent="0.15">
      <c r="DU49" s="248"/>
    </row>
    <row r="50" spans="120:125" x14ac:dyDescent="0.15">
      <c r="DU50" s="248"/>
    </row>
    <row r="51" spans="120:125" x14ac:dyDescent="0.15">
      <c r="DP51" s="248"/>
      <c r="DQ51" s="248"/>
      <c r="DR51" s="248"/>
      <c r="DS51" s="248"/>
      <c r="DT51" s="248"/>
      <c r="DU51" s="248"/>
    </row>
    <row r="52" spans="120:125" x14ac:dyDescent="0.15"/>
    <row r="53" spans="120:125" x14ac:dyDescent="0.15"/>
    <row r="54" spans="120:125" x14ac:dyDescent="0.15">
      <c r="DU54" s="248"/>
    </row>
    <row r="55" spans="120:125" x14ac:dyDescent="0.15"/>
    <row r="56" spans="120:125" x14ac:dyDescent="0.15"/>
    <row r="57" spans="120:125" x14ac:dyDescent="0.15"/>
    <row r="58" spans="120:125" x14ac:dyDescent="0.15">
      <c r="DU58" s="248"/>
    </row>
    <row r="59" spans="120:125" x14ac:dyDescent="0.15"/>
    <row r="60" spans="120:125" x14ac:dyDescent="0.15"/>
    <row r="61" spans="120:125" x14ac:dyDescent="0.15"/>
    <row r="62" spans="120:125" x14ac:dyDescent="0.15"/>
    <row r="63" spans="120:125" x14ac:dyDescent="0.15">
      <c r="DU63" s="248"/>
    </row>
    <row r="64" spans="120:125" x14ac:dyDescent="0.15">
      <c r="DT64" s="248"/>
      <c r="DU64" s="248"/>
    </row>
    <row r="65" spans="123:125" x14ac:dyDescent="0.15"/>
    <row r="66" spans="123:125" x14ac:dyDescent="0.15"/>
    <row r="67" spans="123:125" x14ac:dyDescent="0.15"/>
    <row r="68" spans="123:125" x14ac:dyDescent="0.15"/>
    <row r="69" spans="123:125" x14ac:dyDescent="0.15">
      <c r="DS69" s="248"/>
      <c r="DT69" s="248"/>
      <c r="DU69" s="24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8"/>
    </row>
    <row r="83" spans="116:125" x14ac:dyDescent="0.15">
      <c r="DM83" s="248"/>
      <c r="DN83" s="248"/>
      <c r="DO83" s="248"/>
      <c r="DP83" s="248"/>
      <c r="DQ83" s="248"/>
      <c r="DR83" s="248"/>
      <c r="DS83" s="248"/>
      <c r="DT83" s="248"/>
      <c r="DU83" s="248"/>
    </row>
    <row r="84" spans="116:125" x14ac:dyDescent="0.15"/>
    <row r="85" spans="116:125" x14ac:dyDescent="0.15"/>
    <row r="86" spans="116:125" x14ac:dyDescent="0.15"/>
    <row r="87" spans="116:125" x14ac:dyDescent="0.15"/>
    <row r="88" spans="116:125" x14ac:dyDescent="0.15">
      <c r="DU88" s="24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8"/>
      <c r="DT94" s="248"/>
      <c r="DU94" s="248"/>
    </row>
    <row r="95" spans="116:125" ht="13.5" customHeight="1" x14ac:dyDescent="0.15">
      <c r="DU95" s="24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8"/>
    </row>
    <row r="102" spans="124:125" ht="13.5" customHeight="1" x14ac:dyDescent="0.15"/>
    <row r="103" spans="124:125" ht="13.5" customHeight="1" x14ac:dyDescent="0.15"/>
    <row r="104" spans="124:125" ht="13.5" customHeight="1" x14ac:dyDescent="0.15">
      <c r="DT104" s="248"/>
      <c r="DU104" s="24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8" t="s">
        <v>559</v>
      </c>
    </row>
    <row r="121" spans="125:125" ht="13.5" hidden="1" customHeight="1" x14ac:dyDescent="0.15">
      <c r="DU121" s="248"/>
    </row>
  </sheetData>
  <sheetProtection algorithmName="SHA-512" hashValue="1Rp9yzamfc02woO9rqODKTmTFhOYbcsn2GgT5AzKOrcrNCj7vhIeGRbwdIJwelv34kb408RxOEQx+YzepY02Yw==" saltValue="4noIJMLRwO2xnQ9EmP3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9" customWidth="1"/>
    <col min="126" max="142" width="0" style="248" hidden="1" customWidth="1"/>
    <col min="143" max="16384" width="9" style="248" hidden="1"/>
  </cols>
  <sheetData>
    <row r="1" spans="1:125" ht="13.5" customHeight="1"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1:125" x14ac:dyDescent="0.15">
      <c r="B2" s="248"/>
      <c r="T2" s="248"/>
    </row>
    <row r="3" spans="1:125" x14ac:dyDescent="0.15">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8"/>
      <c r="G33" s="248"/>
      <c r="I33" s="248"/>
    </row>
    <row r="34" spans="2:125" x14ac:dyDescent="0.15">
      <c r="C34" s="248"/>
      <c r="P34" s="248"/>
      <c r="R34" s="248"/>
      <c r="U34" s="248"/>
    </row>
    <row r="35" spans="2:125" x14ac:dyDescent="0.15">
      <c r="D35" s="248"/>
      <c r="E35" s="248"/>
      <c r="T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248"/>
      <c r="CN35" s="248"/>
      <c r="CO35" s="248"/>
      <c r="CP35" s="248"/>
      <c r="CQ35" s="248"/>
      <c r="CR35" s="248"/>
      <c r="CS35" s="248"/>
      <c r="CT35" s="248"/>
      <c r="CU35" s="248"/>
      <c r="CV35" s="248"/>
      <c r="CW35" s="248"/>
      <c r="CX35" s="248"/>
      <c r="CY35" s="248"/>
      <c r="CZ35" s="248"/>
      <c r="DA35" s="248"/>
      <c r="DB35" s="248"/>
      <c r="DC35" s="248"/>
      <c r="DD35" s="248"/>
      <c r="DE35" s="248"/>
      <c r="DF35" s="248"/>
      <c r="DG35" s="248"/>
      <c r="DH35" s="248"/>
      <c r="DI35" s="248"/>
      <c r="DJ35" s="248"/>
      <c r="DK35" s="248"/>
      <c r="DL35" s="248"/>
      <c r="DM35" s="248"/>
      <c r="DN35" s="248"/>
      <c r="DO35" s="248"/>
      <c r="DP35" s="248"/>
      <c r="DQ35" s="248"/>
      <c r="DR35" s="248"/>
      <c r="DS35" s="248"/>
      <c r="DT35" s="248"/>
      <c r="DU35" s="248"/>
    </row>
    <row r="36" spans="2:125" x14ac:dyDescent="0.15">
      <c r="F36" s="248"/>
      <c r="H36" s="248"/>
      <c r="J36" s="248"/>
      <c r="K36" s="248"/>
      <c r="L36" s="248"/>
      <c r="M36" s="248"/>
      <c r="N36" s="248"/>
      <c r="O36" s="248"/>
      <c r="Q36" s="248"/>
      <c r="S36" s="248"/>
      <c r="V36" s="248"/>
    </row>
    <row r="37" spans="2:125" x14ac:dyDescent="0.15"/>
    <row r="38" spans="2:125" x14ac:dyDescent="0.15"/>
    <row r="39" spans="2:125" x14ac:dyDescent="0.15"/>
    <row r="40" spans="2:125" x14ac:dyDescent="0.15">
      <c r="U40" s="248"/>
    </row>
    <row r="41" spans="2:125" x14ac:dyDescent="0.15">
      <c r="R41" s="248"/>
    </row>
    <row r="42" spans="2:125" x14ac:dyDescent="0.15">
      <c r="T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8"/>
      <c r="CP42" s="248"/>
      <c r="CQ42" s="248"/>
      <c r="CR42" s="248"/>
      <c r="CS42" s="248"/>
      <c r="CT42" s="248"/>
      <c r="CU42" s="248"/>
      <c r="CV42" s="248"/>
      <c r="CW42" s="248"/>
      <c r="CX42" s="248"/>
      <c r="CY42" s="248"/>
      <c r="CZ42" s="248"/>
      <c r="DA42" s="248"/>
      <c r="DB42" s="248"/>
      <c r="DC42" s="248"/>
      <c r="DD42" s="248"/>
      <c r="DE42" s="248"/>
      <c r="DF42" s="248"/>
      <c r="DG42" s="248"/>
      <c r="DH42" s="248"/>
      <c r="DI42" s="248"/>
      <c r="DJ42" s="248"/>
      <c r="DK42" s="248"/>
      <c r="DL42" s="248"/>
      <c r="DM42" s="248"/>
      <c r="DN42" s="248"/>
      <c r="DO42" s="248"/>
      <c r="DP42" s="248"/>
      <c r="DQ42" s="248"/>
      <c r="DR42" s="248"/>
      <c r="DS42" s="248"/>
      <c r="DT42" s="248"/>
      <c r="DU42" s="248"/>
    </row>
    <row r="43" spans="2:125" x14ac:dyDescent="0.15">
      <c r="Q43" s="248"/>
      <c r="S43" s="248"/>
      <c r="V43" s="24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560</v>
      </c>
    </row>
  </sheetData>
  <sheetProtection algorithmName="SHA-512" hashValue="AlJ/KseCbo4IbqlLsJwRXxmXkYIgdr6d0s/1NfiVFR/jETP8erA8uAAKvYlzuv29GnjEqVvFrdbJQEhzh1bFCw==" saltValue="iXyNdSseRSmCs696rhOx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election activeCell="A45" sqref="A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8.36</v>
      </c>
      <c r="G47" s="12">
        <v>11.18</v>
      </c>
      <c r="H47" s="12">
        <v>11.05</v>
      </c>
      <c r="I47" s="12">
        <v>11.43</v>
      </c>
      <c r="J47" s="13">
        <v>14.36</v>
      </c>
    </row>
    <row r="48" spans="2:10" ht="57.75" customHeight="1" x14ac:dyDescent="0.15">
      <c r="B48" s="14"/>
      <c r="C48" s="1141" t="s">
        <v>4</v>
      </c>
      <c r="D48" s="1141"/>
      <c r="E48" s="1142"/>
      <c r="F48" s="15">
        <v>5.08</v>
      </c>
      <c r="G48" s="16">
        <v>5.63</v>
      </c>
      <c r="H48" s="16">
        <v>5.84</v>
      </c>
      <c r="I48" s="16">
        <v>7.52</v>
      </c>
      <c r="J48" s="17">
        <v>8.64</v>
      </c>
    </row>
    <row r="49" spans="2:10" ht="57.75" customHeight="1" thickBot="1" x14ac:dyDescent="0.2">
      <c r="B49" s="18"/>
      <c r="C49" s="1143" t="s">
        <v>5</v>
      </c>
      <c r="D49" s="1143"/>
      <c r="E49" s="1144"/>
      <c r="F49" s="19">
        <v>3.95</v>
      </c>
      <c r="G49" s="20">
        <v>3.49</v>
      </c>
      <c r="H49" s="20">
        <v>7.0000000000000007E-2</v>
      </c>
      <c r="I49" s="20">
        <v>2.4900000000000002</v>
      </c>
      <c r="J49" s="21">
        <v>5.03</v>
      </c>
    </row>
    <row r="50" spans="2:10" x14ac:dyDescent="0.15"/>
  </sheetData>
  <sheetProtection algorithmName="SHA-512" hashValue="1wStQtr9mkkFo0L9pWRotSV/Zt2Or/f6LQRONJAw3bRfsAAmwTTGWqqbE4eczWe7csCAhoU2goa1NYp46DZgXg==" saltValue="w7Wx+dpNjj+PHF45Nwy7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2023-03-22T02:22:59Z</cp:lastPrinted>
  <dcterms:created xsi:type="dcterms:W3CDTF">2023-02-20T04:49:07Z</dcterms:created>
  <dcterms:modified xsi:type="dcterms:W3CDTF">2023-03-22T10:10:33Z</dcterms:modified>
  <cp:category/>
</cp:coreProperties>
</file>