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96" activeTab="15"/>
  </bookViews>
  <sheets>
    <sheet name="表題" sheetId="1" r:id="rId1"/>
    <sheet name="20" sheetId="2" r:id="rId2"/>
    <sheet name="21" sheetId="3" r:id="rId3"/>
    <sheet name="22" sheetId="4" r:id="rId4"/>
    <sheet name="23" sheetId="5" r:id="rId5"/>
    <sheet name="24" sheetId="6" r:id="rId6"/>
    <sheet name="25" sheetId="7" r:id="rId7"/>
    <sheet name="26" sheetId="8" r:id="rId8"/>
    <sheet name="27" sheetId="9" r:id="rId9"/>
    <sheet name="28" sheetId="10" r:id="rId10"/>
    <sheet name="29" sheetId="11" r:id="rId11"/>
    <sheet name="30" sheetId="12" r:id="rId12"/>
    <sheet name="31" sheetId="13" r:id="rId13"/>
    <sheet name="32" sheetId="14" r:id="rId14"/>
    <sheet name="33" sheetId="15" r:id="rId15"/>
    <sheet name="34" sheetId="16" r:id="rId16"/>
    <sheet name="35" sheetId="17" r:id="rId17"/>
    <sheet name="36" sheetId="18" r:id="rId18"/>
    <sheet name="37" sheetId="19" r:id="rId19"/>
  </sheets>
  <definedNames>
    <definedName name="_xlnm.Print_Area" localSheetId="1">'20'!$A$1:$K$41</definedName>
    <definedName name="_xlnm.Print_Area" localSheetId="3">'22'!$A$1:$AH$50</definedName>
    <definedName name="_xlnm.Print_Area" localSheetId="4">'23'!$A$1:$I$41</definedName>
    <definedName name="_xlnm.Print_Area" localSheetId="6">'25'!$A$1:$G$33</definedName>
    <definedName name="_xlnm.Print_Area" localSheetId="9">'28'!$A$1:$AL$27</definedName>
    <definedName name="_xlnm.Print_Area" localSheetId="12">'31'!$A$1:$J$43</definedName>
    <definedName name="_xlnm.Print_Area" localSheetId="13">'32'!$A$1:$L$43</definedName>
    <definedName name="_xlnm.Print_Area" localSheetId="15">'34'!$A$1:$FX$62</definedName>
    <definedName name="_xlnm.Print_Area" localSheetId="0">'表題'!$A$1:$A$36</definedName>
  </definedNames>
  <calcPr fullCalcOnLoad="1"/>
</workbook>
</file>

<file path=xl/sharedStrings.xml><?xml version="1.0" encoding="utf-8"?>
<sst xmlns="http://schemas.openxmlformats.org/spreadsheetml/2006/main" count="1099" uniqueCount="686">
  <si>
    <t>世帯数</t>
  </si>
  <si>
    <t>総数</t>
  </si>
  <si>
    <t>男</t>
  </si>
  <si>
    <t>女</t>
  </si>
  <si>
    <t>平成元年</t>
  </si>
  <si>
    <t>人　　口　（人）</t>
  </si>
  <si>
    <t>合計</t>
  </si>
  <si>
    <t>大南</t>
  </si>
  <si>
    <t>学園</t>
  </si>
  <si>
    <t>岸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</si>
  <si>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</si>
  <si>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</si>
  <si>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</si>
  <si>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</si>
  <si>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</si>
  <si>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</si>
  <si>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</si>
  <si>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</si>
  <si>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</si>
  <si>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</si>
  <si>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中原</t>
  </si>
  <si>
    <t>地　　域</t>
  </si>
  <si>
    <t>面　積</t>
  </si>
  <si>
    <t>合　計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</si>
  <si>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</si>
  <si>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</si>
  <si>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</si>
  <si>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</si>
  <si>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</si>
  <si>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</si>
  <si>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</si>
  <si>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</si>
  <si>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</si>
  <si>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</si>
  <si>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</si>
  <si>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東村山</t>
  </si>
  <si>
    <t>日野</t>
  </si>
  <si>
    <t>国分寺</t>
  </si>
  <si>
    <t>国立</t>
  </si>
  <si>
    <t>福生</t>
  </si>
  <si>
    <t>狛江</t>
  </si>
  <si>
    <t>東大和</t>
  </si>
  <si>
    <t>清瀬</t>
  </si>
  <si>
    <t>東久留米</t>
  </si>
  <si>
    <t>武蔵村山</t>
  </si>
  <si>
    <t>多摩</t>
  </si>
  <si>
    <t>稲城</t>
  </si>
  <si>
    <t>羽村</t>
  </si>
  <si>
    <t>あきる野</t>
  </si>
  <si>
    <t>西東京</t>
  </si>
  <si>
    <t>総　数</t>
  </si>
  <si>
    <t>０～４歳</t>
  </si>
  <si>
    <t>30～34歳</t>
  </si>
  <si>
    <t>５～９</t>
  </si>
  <si>
    <t>35～39</t>
  </si>
  <si>
    <t>25～29</t>
  </si>
  <si>
    <t>55～59</t>
  </si>
  <si>
    <t>60～64歳</t>
  </si>
  <si>
    <t>90～94歳</t>
  </si>
  <si>
    <t>100歳以上</t>
  </si>
  <si>
    <t>韓国・朝鮮</t>
  </si>
  <si>
    <t>その他</t>
  </si>
  <si>
    <t>年　次</t>
  </si>
  <si>
    <t>増減数</t>
  </si>
  <si>
    <t>合計増減数</t>
  </si>
  <si>
    <t>増加数</t>
  </si>
  <si>
    <t>増加率</t>
  </si>
  <si>
    <t>人</t>
  </si>
  <si>
    <t>人</t>
  </si>
  <si>
    <t>平成２年</t>
  </si>
  <si>
    <t>(1)　年次別人口及び世帯数の推移</t>
  </si>
  <si>
    <t>地域</t>
  </si>
  <si>
    <t>全国</t>
  </si>
  <si>
    <t>東京都</t>
  </si>
  <si>
    <t>武蔵村山市</t>
  </si>
  <si>
    <t>世　帯　数</t>
  </si>
  <si>
    <t>総　　　数</t>
  </si>
  <si>
    <t>（㎢）</t>
  </si>
  <si>
    <t>85～89</t>
  </si>
  <si>
    <t>％</t>
  </si>
  <si>
    <t>－</t>
  </si>
  <si>
    <t>平成12年</t>
  </si>
  <si>
    <t>平成７年</t>
  </si>
  <si>
    <t>増加数(人)</t>
  </si>
  <si>
    <t>増加率(％)</t>
  </si>
  <si>
    <t>(4)　世帯の種類別世帯数及び世帯人員</t>
  </si>
  <si>
    <t>世帯人員（人）</t>
  </si>
  <si>
    <t>区　　　　　分</t>
  </si>
  <si>
    <t>世　　帯　　数</t>
  </si>
  <si>
    <t>一般世帯とは</t>
  </si>
  <si>
    <t>住居と生計を共にしている人の集まり、又は一戸を構えて住んでい</t>
  </si>
  <si>
    <t>る単身者、間借り・下宿などの単身者及び会社などの独身寮の単身者</t>
  </si>
  <si>
    <t>の世帯をいう。</t>
  </si>
  <si>
    <t>施設等の世帯とは</t>
  </si>
  <si>
    <t>寮の学生、病院・療養所の入院者、社会施設の入所者の集まりなど</t>
  </si>
  <si>
    <t>なお、世帯のとり方は、原則として棟ごと、施設ごとに一つの世帯</t>
  </si>
  <si>
    <t>(5)　一般世帯の世帯人員（10区分）別世帯数</t>
  </si>
  <si>
    <t>(6)　一般世帯の住居の種類別世帯数</t>
  </si>
  <si>
    <t>１・２階</t>
  </si>
  <si>
    <t>３～５階</t>
  </si>
  <si>
    <t>６～10階</t>
  </si>
  <si>
    <t>11階以上</t>
  </si>
  <si>
    <t>(7)　施設等の世帯の種類（６区分）別世帯数</t>
  </si>
  <si>
    <t>区　　分</t>
  </si>
  <si>
    <t>総　　数</t>
  </si>
  <si>
    <t>(8)　労働力状態、男女別15歳以上人口</t>
  </si>
  <si>
    <t>就業者</t>
  </si>
  <si>
    <t>休業者</t>
  </si>
  <si>
    <t>15～64歳</t>
  </si>
  <si>
    <t>65歳以上</t>
  </si>
  <si>
    <t>区　　　分</t>
  </si>
  <si>
    <t>労　　働　　力　　人　　口</t>
  </si>
  <si>
    <t>(9)　産業別就業者数（15歳以上）</t>
  </si>
  <si>
    <t>第一次産業</t>
  </si>
  <si>
    <t>第二次産業</t>
  </si>
  <si>
    <t>第三次産業</t>
  </si>
  <si>
    <t>産業大分類</t>
  </si>
  <si>
    <t>雇用者</t>
  </si>
  <si>
    <t>自営業</t>
  </si>
  <si>
    <t>農業</t>
  </si>
  <si>
    <t>漁業</t>
  </si>
  <si>
    <t>製造業</t>
  </si>
  <si>
    <t>金融・保険業</t>
  </si>
  <si>
    <t>総　　　　　　数</t>
  </si>
  <si>
    <t>Ｄ</t>
  </si>
  <si>
    <t>Ｅ</t>
  </si>
  <si>
    <t>Ｆ</t>
  </si>
  <si>
    <t>Ｇ</t>
  </si>
  <si>
    <t>Ｈ</t>
  </si>
  <si>
    <t>分類不能の産業</t>
  </si>
  <si>
    <t>(11)　在学か否かの別、最終卒業学校の種類別15歳以上人口</t>
  </si>
  <si>
    <t>区分</t>
  </si>
  <si>
    <t>未就学者</t>
  </si>
  <si>
    <t>15～24歳</t>
  </si>
  <si>
    <t>25～34歳</t>
  </si>
  <si>
    <t>35～44歳</t>
  </si>
  <si>
    <t>45～54歳</t>
  </si>
  <si>
    <t>55～64歳</t>
  </si>
  <si>
    <t>(12)　昼・夜間人口</t>
  </si>
  <si>
    <t>区部</t>
  </si>
  <si>
    <t>市部</t>
  </si>
  <si>
    <t>郡部</t>
  </si>
  <si>
    <t>夜間人口</t>
  </si>
  <si>
    <t>昼間人口</t>
  </si>
  <si>
    <t>＜昼・夜人口の推移＞</t>
  </si>
  <si>
    <t>流入超過人口</t>
  </si>
  <si>
    <t>(△流出超過人口)</t>
  </si>
  <si>
    <t>昼　間　人　口</t>
  </si>
  <si>
    <t>65,201人</t>
  </si>
  <si>
    <t>66,966人</t>
  </si>
  <si>
    <t>66,015人</t>
  </si>
  <si>
    <t>58,084人</t>
  </si>
  <si>
    <t>59,270人</t>
  </si>
  <si>
    <t>59,053人</t>
  </si>
  <si>
    <t>△7,117人</t>
  </si>
  <si>
    <t>△7,696人</t>
  </si>
  <si>
    <t>△6,962人</t>
  </si>
  <si>
    <t>(13)　武蔵村山市常住者の従業・通学地別15歳以上就業者数及び通学者数</t>
  </si>
  <si>
    <t>従業・通学地</t>
  </si>
  <si>
    <t>通学者</t>
  </si>
  <si>
    <t>市内で従業・通学</t>
  </si>
  <si>
    <t>自宅</t>
  </si>
  <si>
    <t>自宅以外</t>
  </si>
  <si>
    <t>市外で従業・通学</t>
  </si>
  <si>
    <t>埼玉県</t>
  </si>
  <si>
    <t>千葉県</t>
  </si>
  <si>
    <t>神奈川県</t>
  </si>
  <si>
    <t>山梨県</t>
  </si>
  <si>
    <t>その他の県</t>
  </si>
  <si>
    <t>(14)　武蔵村山市へ従業・通学する者の常住地別15歳以上就業者数及び通学者数</t>
  </si>
  <si>
    <t>市内に常住</t>
  </si>
  <si>
    <t>市外に常住</t>
  </si>
  <si>
    <t>(15)　人口集中地区人口・面積</t>
  </si>
  <si>
    <t>市全域に占める割合（％）</t>
  </si>
  <si>
    <t>年　　月</t>
  </si>
  <si>
    <t>出　生</t>
  </si>
  <si>
    <t>死　亡</t>
  </si>
  <si>
    <t>転　入</t>
  </si>
  <si>
    <t>転　出</t>
  </si>
  <si>
    <t>平成17年</t>
  </si>
  <si>
    <t>66,368人</t>
  </si>
  <si>
    <t>△6,777人</t>
  </si>
  <si>
    <t>59,591人</t>
  </si>
  <si>
    <t>年　齢</t>
  </si>
  <si>
    <t>フィリピン</t>
  </si>
  <si>
    <t>　　　７</t>
  </si>
  <si>
    <t>　　　８</t>
  </si>
  <si>
    <t>　　　９</t>
  </si>
  <si>
    <t xml:space="preserve"> 　　 10</t>
  </si>
  <si>
    <t xml:space="preserve"> 　　 11</t>
  </si>
  <si>
    <t xml:space="preserve">      12</t>
  </si>
  <si>
    <t xml:space="preserve">      ２</t>
  </si>
  <si>
    <t xml:space="preserve">      ３</t>
  </si>
  <si>
    <t>をいう。</t>
  </si>
  <si>
    <t>としている。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</si>
  <si>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</si>
  <si>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</si>
  <si>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</si>
  <si>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</si>
  <si>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</si>
  <si>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</si>
  <si>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</si>
  <si>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</si>
  <si>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</si>
  <si>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</si>
  <si>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常　住　地</t>
  </si>
  <si>
    <t>年　次</t>
  </si>
  <si>
    <t>年 次</t>
  </si>
  <si>
    <t>総 数</t>
  </si>
  <si>
    <t>一  般  世 帯</t>
  </si>
  <si>
    <t>施 設 等 の 世 帯</t>
  </si>
  <si>
    <t>合　      　計</t>
  </si>
  <si>
    <t>△38</t>
  </si>
  <si>
    <t>△0.5</t>
  </si>
  <si>
    <t>△13</t>
  </si>
  <si>
    <t>△1.0</t>
  </si>
  <si>
    <t>8.0</t>
  </si>
  <si>
    <t>2.0</t>
  </si>
  <si>
    <t>－</t>
  </si>
  <si>
    <t>△963</t>
  </si>
  <si>
    <t>△1.4</t>
  </si>
  <si>
    <t>70,053人</t>
  </si>
  <si>
    <t>平成22年</t>
  </si>
  <si>
    <t>64,590人</t>
  </si>
  <si>
    <t>(10)　産業大分類、従業上の地位、男女別15歳以上就業者数</t>
  </si>
  <si>
    <t>届出の種類</t>
  </si>
  <si>
    <t>死亡</t>
  </si>
  <si>
    <t>婚姻</t>
  </si>
  <si>
    <t>離婚</t>
  </si>
  <si>
    <t>転籍</t>
  </si>
  <si>
    <t>入籍</t>
  </si>
  <si>
    <t>＜産業別就業者の推移＞</t>
  </si>
  <si>
    <t>瑞穂</t>
  </si>
  <si>
    <t>西東京</t>
  </si>
  <si>
    <t>あきる野</t>
  </si>
  <si>
    <t>羽村</t>
  </si>
  <si>
    <t>稲城</t>
  </si>
  <si>
    <t>多摩</t>
  </si>
  <si>
    <t>東久留米</t>
  </si>
  <si>
    <t>清瀬</t>
  </si>
  <si>
    <t>東大和</t>
  </si>
  <si>
    <t>日の出</t>
  </si>
  <si>
    <t>△5,463人</t>
  </si>
  <si>
    <t>　注：住民基本台帳による世帯と人口である。</t>
  </si>
  <si>
    <t>人　　　　口　　（人）</t>
  </si>
  <si>
    <t>人　　　口　　（人）</t>
  </si>
  <si>
    <t>総　　数</t>
  </si>
  <si>
    <t>　　　別面積調」より変更となっているが、町丁ごとの面積測量がされていないため、従前</t>
  </si>
  <si>
    <t>　　　の15.37㎢の面積により算出している。</t>
  </si>
  <si>
    <t>　　　面積については、国土地理院公表の平成26年10月１日現在の「全国都道府県市区町村</t>
  </si>
  <si>
    <t>建設業</t>
  </si>
  <si>
    <t>電気・ガス・熱供給・水道業</t>
  </si>
  <si>
    <t>不動産業</t>
  </si>
  <si>
    <t>サービス業</t>
  </si>
  <si>
    <t>公務</t>
  </si>
  <si>
    <t>分類不能</t>
  </si>
  <si>
    <t>グラフ入力シート</t>
  </si>
  <si>
    <t>　資料：市民課・以下同</t>
  </si>
  <si>
    <t>　　注：住民基本台帳による世帯と人口である。</t>
  </si>
  <si>
    <t xml:space="preserve">各年４月１日現在 </t>
  </si>
  <si>
    <t>人口の26市に
占める割合(％)</t>
  </si>
  <si>
    <t>　資料：東京都総務局統計部</t>
  </si>
  <si>
    <t xml:space="preserve">  　注：住民基本台帳による世帯と人口である。</t>
  </si>
  <si>
    <t>(大字)三ツ木
(横田基地内)</t>
  </si>
  <si>
    <t>10～14</t>
  </si>
  <si>
    <t>40～44</t>
  </si>
  <si>
    <t>15～19</t>
  </si>
  <si>
    <t>45～49</t>
  </si>
  <si>
    <t>20～24</t>
  </si>
  <si>
    <t>50～54</t>
  </si>
  <si>
    <t>65～69</t>
  </si>
  <si>
    <t>95～99</t>
  </si>
  <si>
    <t>70～74</t>
  </si>
  <si>
    <t>75～79</t>
  </si>
  <si>
    <t>80～84</t>
  </si>
  <si>
    <t xml:space="preserve">単位：人 </t>
  </si>
  <si>
    <t>中  国</t>
  </si>
  <si>
    <t>合  計</t>
  </si>
  <si>
    <t>タ  イ</t>
  </si>
  <si>
    <t>アメリカ</t>
  </si>
  <si>
    <t>ブラジル</t>
  </si>
  <si>
    <t>社　　　　会</t>
  </si>
  <si>
    <t>自　　　　然</t>
  </si>
  <si>
    <t xml:space="preserve">各年10月１日現在 </t>
  </si>
  <si>
    <t>社会施設
の入所者</t>
  </si>
  <si>
    <t>矯正施設
の入所者</t>
  </si>
  <si>
    <t>就業者数 （人）</t>
  </si>
  <si>
    <t>　注：総数には分類不能を含む。</t>
  </si>
  <si>
    <t>（再 掲）</t>
  </si>
  <si>
    <t>総 数</t>
  </si>
  <si>
    <t>非労働
力人口</t>
  </si>
  <si>
    <t>完　全
失業者</t>
  </si>
  <si>
    <t>割　  合 （％）</t>
  </si>
  <si>
    <t>Ｂ</t>
  </si>
  <si>
    <t>Ｃ</t>
  </si>
  <si>
    <t>Ａ</t>
  </si>
  <si>
    <t>　注：人口集中地区とは、市区町村の境域内で人口密度の高い調査区が互いに隣接して、</t>
  </si>
  <si>
    <t>　　　その人口が5,000人以上となる地域をいう。</t>
  </si>
  <si>
    <t>人　　口</t>
  </si>
  <si>
    <t>面　　積</t>
  </si>
  <si>
    <t>情報通信業</t>
  </si>
  <si>
    <t>運輸業</t>
  </si>
  <si>
    <t>卸売・小売業</t>
  </si>
  <si>
    <t>医療・福祉</t>
  </si>
  <si>
    <t>教育・学習支援業</t>
  </si>
  <si>
    <t>人　　口　（人）</t>
  </si>
  <si>
    <t>世 帯 数</t>
  </si>
  <si>
    <t>人口密度</t>
  </si>
  <si>
    <t>―</t>
  </si>
  <si>
    <t>市　　名</t>
  </si>
  <si>
    <t>不 詳 者</t>
  </si>
  <si>
    <t xml:space="preserve"> ０ </t>
  </si>
  <si>
    <t>１</t>
  </si>
  <si>
    <t>２</t>
  </si>
  <si>
    <t>３</t>
  </si>
  <si>
    <t>４</t>
  </si>
  <si>
    <t>６</t>
  </si>
  <si>
    <t>５</t>
  </si>
  <si>
    <t>７</t>
  </si>
  <si>
    <t>８</t>
  </si>
  <si>
    <t>９</t>
  </si>
  <si>
    <t>合  　計</t>
  </si>
  <si>
    <t>年</t>
  </si>
  <si>
    <t>平成</t>
  </si>
  <si>
    <t>25</t>
  </si>
  <si>
    <t>26</t>
  </si>
  <si>
    <t>27</t>
  </si>
  <si>
    <t>―</t>
  </si>
  <si>
    <t xml:space="preserve">― </t>
  </si>
  <si>
    <t>平成27年</t>
  </si>
  <si>
    <t>２．人　　　口</t>
  </si>
  <si>
    <t>大正９年</t>
  </si>
  <si>
    <t>―</t>
  </si>
  <si>
    <t>－</t>
  </si>
  <si>
    <t>14</t>
  </si>
  <si>
    <t>昭和５年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</si>
  <si>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</si>
  <si>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</si>
  <si>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</si>
  <si>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</si>
  <si>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</si>
  <si>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</si>
  <si>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</si>
  <si>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</si>
  <si>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</si>
  <si>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</si>
  <si>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</si>
  <si>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平成２年</t>
  </si>
  <si>
    <t>７</t>
  </si>
  <si>
    <t>12</t>
  </si>
  <si>
    <t>17</t>
  </si>
  <si>
    <t>22</t>
  </si>
  <si>
    <t>27</t>
  </si>
  <si>
    <t>人口</t>
  </si>
  <si>
    <t>世帯</t>
  </si>
  <si>
    <t>人　　　　　口　　（人）</t>
  </si>
  <si>
    <t>東　京　都</t>
  </si>
  <si>
    <t>全　　　国</t>
  </si>
  <si>
    <t>持　ち　家</t>
  </si>
  <si>
    <t>間　借　り</t>
  </si>
  <si>
    <t>民 営 借 家</t>
  </si>
  <si>
    <t>給 与 住 宅</t>
  </si>
  <si>
    <t xml:space="preserve">― </t>
  </si>
  <si>
    <t>　注：（　）は世帯人員を表示した。</t>
  </si>
  <si>
    <t>そ の 他</t>
  </si>
  <si>
    <t>―</t>
  </si>
  <si>
    <t>一 戸 建</t>
  </si>
  <si>
    <t>長 屋 建</t>
  </si>
  <si>
    <t>共　同　住　宅</t>
  </si>
  <si>
    <t>主 に
仕 事</t>
  </si>
  <si>
    <t>　注：（　）内数値は不詳数の再掲。</t>
  </si>
  <si>
    <t>100.0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</si>
  <si>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</si>
  <si>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</si>
  <si>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</si>
  <si>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</si>
  <si>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</si>
  <si>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</si>
  <si>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</si>
  <si>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</si>
  <si>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</si>
  <si>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</si>
  <si>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</si>
  <si>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</si>
  <si>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</si>
  <si>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学術研究，専門・技術サービス業</t>
  </si>
  <si>
    <t>農業，林業</t>
  </si>
  <si>
    <t>Ｔ</t>
  </si>
  <si>
    <t>サービス業(他に分類されないもの)</t>
  </si>
  <si>
    <t>　注：総数には従業上の地位「不詳」を含む。</t>
  </si>
  <si>
    <t>建設業</t>
  </si>
  <si>
    <t>製造業</t>
  </si>
  <si>
    <t>電気・ガス・熱供給・水道業</t>
  </si>
  <si>
    <t>情報通信業</t>
  </si>
  <si>
    <t>学術研究，専門・技術サービス業</t>
  </si>
  <si>
    <t>Ｓ</t>
  </si>
  <si>
    <t>家族
従業者</t>
  </si>
  <si>
    <t>家庭
内職者</t>
  </si>
  <si>
    <t>役　員</t>
  </si>
  <si>
    <t>飲食店・宿泊業　</t>
  </si>
  <si>
    <t>―</t>
  </si>
  <si>
    <t>―</t>
  </si>
  <si>
    <t>―</t>
  </si>
  <si>
    <t>―</t>
  </si>
  <si>
    <t>―</t>
  </si>
  <si>
    <t>人数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</si>
  <si>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</si>
  <si>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</si>
  <si>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</si>
  <si>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</si>
  <si>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</si>
  <si>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</si>
  <si>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電気・　ガス・　熱供給・水道業</t>
  </si>
  <si>
    <t>合計（参考）</t>
  </si>
  <si>
    <t>農業 1.2%</t>
  </si>
  <si>
    <t>金融・保険業 1.7%</t>
  </si>
  <si>
    <t>教育・学習支援業 3.2%</t>
  </si>
  <si>
    <t>複合サービス事業</t>
  </si>
  <si>
    <t>複合サービス事業</t>
  </si>
  <si>
    <t>農業 1.3%</t>
  </si>
  <si>
    <t>建設業 12.7%</t>
  </si>
  <si>
    <t>製造業 16.5%</t>
  </si>
  <si>
    <t>電気・ガス・熱供給・水道業 0.4%</t>
  </si>
  <si>
    <t>情報通信業 2.3%</t>
  </si>
  <si>
    <t>運輸業 7.7%</t>
  </si>
  <si>
    <t>卸売・小売業 17.9%</t>
  </si>
  <si>
    <t>不動産業 1.5%</t>
  </si>
  <si>
    <t>飲食店・宿泊業　 3.9%</t>
  </si>
  <si>
    <t>医療・福祉 8.1%</t>
  </si>
  <si>
    <t>教育・学習支援業 3.6%</t>
  </si>
  <si>
    <t>複合サービス事業 0.7%</t>
  </si>
  <si>
    <t>サービス業 14.4%</t>
  </si>
  <si>
    <t>公務 3.7%</t>
  </si>
  <si>
    <t>分類不能 3.5%</t>
  </si>
  <si>
    <t>―</t>
  </si>
  <si>
    <t>―</t>
  </si>
  <si>
    <t>―</t>
  </si>
  <si>
    <t>―</t>
  </si>
  <si>
    <t>―</t>
  </si>
  <si>
    <t>―</t>
  </si>
  <si>
    <t>―</t>
  </si>
  <si>
    <t>―</t>
  </si>
  <si>
    <t>公務(他に分類されるものを除く)</t>
  </si>
  <si>
    <t>卒業者</t>
  </si>
  <si>
    <t>高　校
旧　中</t>
  </si>
  <si>
    <t>短　大 
高　専</t>
  </si>
  <si>
    <t>小学校 
中学校</t>
  </si>
  <si>
    <t>在学者</t>
  </si>
  <si>
    <t>71,229人</t>
  </si>
  <si>
    <t>△3,615人</t>
  </si>
  <si>
    <t>67,614人</t>
  </si>
  <si>
    <t>夜　間　人　口</t>
  </si>
  <si>
    <t>年    次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</si>
  <si>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</si>
  <si>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</si>
  <si>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</si>
  <si>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</si>
  <si>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</si>
  <si>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</si>
  <si>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</si>
  <si>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</si>
  <si>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</si>
  <si>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</si>
  <si>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</si>
  <si>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</si>
  <si>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</si>
  <si>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</si>
  <si>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</si>
  <si>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</si>
  <si>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</si>
  <si>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</si>
  <si>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</si>
  <si>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</si>
  <si>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</si>
  <si>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</si>
  <si>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</si>
  <si>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</si>
  <si>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</si>
  <si>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</si>
  <si>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</si>
  <si>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</si>
  <si>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</si>
  <si>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</si>
  <si>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</si>
  <si>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</si>
  <si>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</si>
  <si>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</si>
  <si>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日野</t>
  </si>
  <si>
    <t>東村山</t>
  </si>
  <si>
    <t>国分寺</t>
  </si>
  <si>
    <t>国立</t>
  </si>
  <si>
    <t>福生</t>
  </si>
  <si>
    <t>狛江</t>
  </si>
  <si>
    <t>檜原</t>
  </si>
  <si>
    <t>奥多摩</t>
  </si>
  <si>
    <t xml:space="preserve"> －</t>
  </si>
  <si>
    <t>―</t>
  </si>
  <si>
    <t>―</t>
  </si>
  <si>
    <t>―</t>
  </si>
  <si>
    <t>(再掲)不 詳</t>
  </si>
  <si>
    <t>島しょ部</t>
  </si>
  <si>
    <t>27年</t>
  </si>
  <si>
    <t>人　口（人）</t>
  </si>
  <si>
    <t>面　積（㎢）</t>
  </si>
  <si>
    <t>（大字） 岸</t>
  </si>
  <si>
    <t>28</t>
  </si>
  <si>
    <t>29</t>
  </si>
  <si>
    <t>島しょ部</t>
  </si>
  <si>
    <t>30</t>
  </si>
  <si>
    <t>元</t>
  </si>
  <si>
    <t>高齢化率</t>
  </si>
  <si>
    <t>＝</t>
  </si>
  <si>
    <t>総人口</t>
  </si>
  <si>
    <t>件　　　数</t>
  </si>
  <si>
    <t>出生</t>
  </si>
  <si>
    <t>養子
縁組</t>
  </si>
  <si>
    <t>養子
離縁</t>
  </si>
  <si>
    <t>地　　区</t>
  </si>
  <si>
    <t>65歳以上
年間増減数
（人）</t>
  </si>
  <si>
    <t>高齢化率
（％）</t>
  </si>
  <si>
    <t>65歳以上人口（人）</t>
  </si>
  <si>
    <t xml:space="preserve">各年１月１日現在 </t>
  </si>
  <si>
    <t>人　　口
（人）</t>
  </si>
  <si>
    <t>65歳以上人口（人）</t>
  </si>
  <si>
    <t>日常生活
圏　　域</t>
  </si>
  <si>
    <t>横田基地内</t>
  </si>
  <si>
    <t>北部</t>
  </si>
  <si>
    <t>西部</t>
  </si>
  <si>
    <t>南部</t>
  </si>
  <si>
    <t>日常生活圏域</t>
  </si>
  <si>
    <t>人　　口
（人）</t>
  </si>
  <si>
    <t>年　　次</t>
  </si>
  <si>
    <t>合　　計</t>
  </si>
  <si>
    <t>北部地区</t>
  </si>
  <si>
    <t>西部地区</t>
  </si>
  <si>
    <t>南部地区</t>
  </si>
  <si>
    <t>緑が丘地区</t>
  </si>
  <si>
    <t>65歳以上人口</t>
  </si>
  <si>
    <t>14％超（高齢社会）</t>
  </si>
  <si>
    <t>21％超（超高齢社会）</t>
  </si>
  <si>
    <t xml:space="preserve"> 7％超（高齢化社会）</t>
  </si>
  <si>
    <t>(参　考）</t>
  </si>
  <si>
    <t>31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</si>
  <si>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</si>
  <si>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</si>
  <si>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</si>
  <si>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</si>
  <si>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</si>
  <si>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</si>
  <si>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</si>
  <si>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</si>
  <si>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</si>
  <si>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</si>
  <si>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</si>
  <si>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</si>
  <si>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</si>
  <si>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</si>
  <si>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</si>
  <si>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</si>
  <si>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</si>
  <si>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</si>
  <si>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</si>
  <si>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</si>
  <si>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</si>
  <si>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</si>
  <si>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</si>
  <si>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</si>
  <si>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</si>
  <si>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</si>
  <si>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</si>
  <si>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</si>
  <si>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</si>
  <si>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</si>
  <si>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</si>
  <si>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</si>
  <si>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</si>
  <si>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</si>
  <si>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</si>
  <si>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</si>
  <si>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</si>
  <si>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</si>
  <si>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</si>
  <si>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</si>
  <si>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</si>
  <si>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</si>
  <si>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</si>
  <si>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</si>
  <si>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</si>
  <si>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</si>
  <si>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令和</t>
  </si>
  <si>
    <t>　　　６</t>
  </si>
  <si>
    <t>令和</t>
  </si>
  <si>
    <t>年</t>
  </si>
  <si>
    <t>２</t>
  </si>
  <si>
    <t>３</t>
  </si>
  <si>
    <t>　　　５</t>
  </si>
  <si>
    <t>１　武蔵村山市の人口の推移</t>
  </si>
  <si>
    <t>２　地域別人口・世帯数及び人口密度</t>
  </si>
  <si>
    <t>３　高齢者人口の推移</t>
  </si>
  <si>
    <t>４　地区別高齢者人口</t>
  </si>
  <si>
    <t>５　日常生活圏域別高齢化の状況</t>
  </si>
  <si>
    <t>６　年 齢 別 人 口</t>
  </si>
  <si>
    <t>７　東京都２６市人口比較</t>
  </si>
  <si>
    <t>８　国籍別外国人数の推移</t>
  </si>
  <si>
    <t>９　月 別 増 減 人 口</t>
  </si>
  <si>
    <t>１０　戸籍の届出受理件数</t>
  </si>
  <si>
    <t>１１　国　勢　調　査</t>
  </si>
  <si>
    <t>年</t>
  </si>
  <si>
    <t>令和２年</t>
  </si>
  <si>
    <t>5
(456)</t>
  </si>
  <si>
    <t>17
(636)</t>
  </si>
  <si>
    <t>22
(1,092)</t>
  </si>
  <si>
    <t>1.4</t>
  </si>
  <si>
    <t>24.4</t>
  </si>
  <si>
    <t>69.9</t>
  </si>
  <si>
    <t>70,829人</t>
  </si>
  <si>
    <t>67,567人</t>
  </si>
  <si>
    <t>△3,262人</t>
  </si>
  <si>
    <t>△400</t>
  </si>
  <si>
    <t>△0.6</t>
  </si>
  <si>
    <t>　注：</t>
  </si>
  <si>
    <t>　　　</t>
  </si>
  <si>
    <t>総数には「不詳」を含む。</t>
  </si>
  <si>
    <t>分類不能 10.0%</t>
  </si>
  <si>
    <t>公務 3.6%</t>
  </si>
  <si>
    <t>サービス業 7.4%</t>
  </si>
  <si>
    <t>複合サービス業 0.5%</t>
  </si>
  <si>
    <t>医療・福祉 10.5%</t>
  </si>
  <si>
    <t>金融・保険業 1.5%</t>
  </si>
  <si>
    <t>不動産業・物品賃貸業 2.0%</t>
  </si>
  <si>
    <t>宿泊業・飲食サービス業　 5.4%</t>
  </si>
  <si>
    <t>卸売・小売業 14.8%</t>
  </si>
  <si>
    <t>運輸業・郵便業 7.0%</t>
  </si>
  <si>
    <t>電気・ガス・熱供給・水道業 0.2%</t>
  </si>
  <si>
    <t>製造業 14.1%</t>
  </si>
  <si>
    <t>建設業 10.3%</t>
  </si>
  <si>
    <t>鉱業・採石業・砂利採取業 0.0%</t>
  </si>
  <si>
    <t>学術研究・専門・技術サービス業　2.7%</t>
  </si>
  <si>
    <t>生活関連サービス業・娯楽業　3.6%</t>
  </si>
  <si>
    <t xml:space="preserve">令和６年１月１日現在 </t>
  </si>
  <si>
    <t xml:space="preserve">令和６年１月１日現在 </t>
  </si>
  <si>
    <t xml:space="preserve">令和６年１月１日現在　単位：人 </t>
  </si>
  <si>
    <t xml:space="preserve">令和６年１月１日現在 </t>
  </si>
  <si>
    <t>令和４年４月</t>
  </si>
  <si>
    <t>令和５年１月</t>
  </si>
  <si>
    <t>１世帯当たり
人　　　 口</t>
  </si>
  <si>
    <t xml:space="preserve">令和２年10月１日現在 </t>
  </si>
  <si>
    <t>(2)　令和２年国勢調査・人口及び世帯数</t>
  </si>
  <si>
    <t>(3)　平成27年・令和２年国勢調査人口比較</t>
  </si>
  <si>
    <t>令和２年</t>
  </si>
  <si>
    <t>令和２年
人口密度
(１㎢当たり)</t>
  </si>
  <si>
    <t>１世帯
当たり
人　員
(人)</t>
  </si>
  <si>
    <t xml:space="preserve">令和２年10月１日現在　単位：人 </t>
  </si>
  <si>
    <t xml:space="preserve">令和２年10月１日現在　単位：人 </t>
  </si>
  <si>
    <t xml:space="preserve">令和２年10月１日現在　単位：人 </t>
  </si>
  <si>
    <t xml:space="preserve">令和２年10月１日現在　単位：人 </t>
  </si>
  <si>
    <t>人口密度
令和２年
(１㎢当たり)</t>
  </si>
  <si>
    <t>２年</t>
  </si>
  <si>
    <t>令和
２年</t>
  </si>
  <si>
    <t>平成
27年</t>
  </si>
  <si>
    <t>大　学 
大学院</t>
  </si>
  <si>
    <t>夜間人口に対する
昼間人口指数
(夜間人口＝100)</t>
  </si>
  <si>
    <t>家事の
ほ  か
仕  事</t>
  </si>
  <si>
    <t>通学の
かたわ
ら仕事</t>
  </si>
  <si>
    <t>公営・公団
公社の借家</t>
  </si>
  <si>
    <t>寮・寄宿舎
の　学　生
・　生　徒</t>
  </si>
  <si>
    <t>病  院・
療養所の
入 院 者</t>
  </si>
  <si>
    <t>自 衛 隊
営 舎 内
居 住 者</t>
  </si>
  <si>
    <t>令和２年
面    積
(㎢)</t>
  </si>
  <si>
    <t>平成27年・令和２年比較</t>
  </si>
  <si>
    <t>（１㎢当たり）</t>
  </si>
  <si>
    <t>昭和29年</t>
  </si>
  <si>
    <t>第二次
産　業</t>
  </si>
  <si>
    <t>0</t>
  </si>
  <si>
    <t>平成</t>
  </si>
  <si>
    <t>令和</t>
  </si>
  <si>
    <t xml:space="preserve">― </t>
  </si>
  <si>
    <r>
      <t xml:space="preserve">   103</t>
    </r>
    <r>
      <rPr>
        <sz val="9"/>
        <color indexed="8"/>
        <rFont val="ＭＳ 明朝"/>
        <family val="1"/>
      </rPr>
      <t>以上</t>
    </r>
  </si>
  <si>
    <t>１ 人
世 帯</t>
  </si>
  <si>
    <t>10人以上</t>
  </si>
  <si>
    <t>第一次
産 業</t>
  </si>
  <si>
    <t>流入超過人口
(△流出超過人口)</t>
  </si>
  <si>
    <t xml:space="preserve">令和５年１月～令和５年12月　単位：件 </t>
  </si>
  <si>
    <t>　資料：武蔵村山市の高齢化の状況</t>
  </si>
  <si>
    <t xml:space="preserve">各年12月31日現在　単位：人 </t>
  </si>
  <si>
    <t>世 帯
人 員
総 数
(人)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</si>
</sst>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.00_ "/>
    <numFmt numFmtId="180" formatCode="0_ "/>
    <numFmt numFmtId="181" formatCode="0.0_ "/>
    <numFmt numFmtId="182" formatCode="#,##0.0_ "/>
    <numFmt numFmtId="183" formatCode="#,##0.0_);[Red]\(#,##0.0\)"/>
    <numFmt numFmtId="184" formatCode="0.0_);[Red]\(0.0\)"/>
    <numFmt numFmtId="185" formatCode="#,##0;&quot;△ &quot;#,##0"/>
    <numFmt numFmtId="186" formatCode="0;&quot;△ &quot;0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#,##0_ ;[Red]\-#,##0\ "/>
    <numFmt numFmtId="195" formatCode="#,##0.0;&quot;△ &quot;#,##0.0"/>
    <numFmt numFmtId="196" formatCode="\(#,##0\)"/>
    <numFmt numFmtId="197" formatCode="#,##0&quot;人&quot;"/>
    <numFmt numFmtId="198" formatCode="&quot;(&quot;0.0%&quot;)&quot;"/>
    <numFmt numFmtId="199" formatCode="#,###"/>
    <numFmt numFmtId="200" formatCode="0.000"/>
    <numFmt numFmtId="201" formatCode="0.0"/>
    <numFmt numFmtId="202" formatCode="0.00_);[Red]\(0.00\)"/>
    <numFmt numFmtId="203" formatCode="[$-F400]h:mm:ss\ AM/PM"/>
    <numFmt numFmtId="204" formatCode="#,##0.0;[Red]\-#,##0.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_ * #,##0.0_ ;_ * \-#,##0.0_ ;_ * &quot;-&quot;?_ ;_ @_ "/>
    <numFmt numFmtId="213" formatCode="[DBNum3][$-411]0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0.000%"/>
    <numFmt numFmtId="218" formatCode="0.0000%"/>
    <numFmt numFmtId="219" formatCode="0.00000%"/>
    <numFmt numFmtId="220" formatCode="0.000000%"/>
    <numFmt numFmtId="221" formatCode="0.0000000%"/>
    <numFmt numFmtId="222" formatCode="0.00000000%"/>
    <numFmt numFmtId="223" formatCode="0.0000_ "/>
    <numFmt numFmtId="224" formatCode="0.00000_ "/>
    <numFmt numFmtId="225" formatCode="0.000000_ "/>
    <numFmt numFmtId="226" formatCode="_ * #,##0_ ;[Red]_ * &quot;△&quot;#,##0_ ;_ * &quot;-&quot;_ ;_ @_ "/>
    <numFmt numFmtId="227" formatCode="[$]ggge&quot;年&quot;m&quot;月&quot;d&quot;日&quot;;@"/>
    <numFmt numFmtId="22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b/>
      <sz val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9"/>
      <color indexed="8"/>
      <name val="ＭＳ 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 diagonalDown="1">
      <left style="thin"/>
      <right style="thin"/>
      <top style="thin"/>
      <bottom style="dotted"/>
      <diagonal style="hair"/>
    </border>
    <border diagonalDown="1">
      <left style="thin"/>
      <right style="hair"/>
      <top style="thin"/>
      <bottom style="dotted"/>
      <diagonal style="hair"/>
    </border>
    <border diagonalDown="1">
      <left style="dotted"/>
      <right style="dotted"/>
      <top style="thin"/>
      <bottom style="dotted"/>
      <diagonal style="hair"/>
    </border>
    <border diagonalDown="1">
      <left>
        <color indexed="63"/>
      </left>
      <right style="thin"/>
      <top style="thin"/>
      <bottom style="dotted"/>
      <diagonal style="hair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 style="dotted"/>
      <diagonal style="hair"/>
    </border>
    <border diagonalDown="1">
      <left style="dotted"/>
      <right style="thin"/>
      <top style="thin"/>
      <bottom style="dotted"/>
      <diagonal style="hair"/>
    </border>
    <border diagonalDown="1">
      <left>
        <color indexed="63"/>
      </left>
      <right style="dotted"/>
      <top style="thin"/>
      <bottom style="dotted"/>
      <diagonal style="hair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thin"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wrapText="1" indent="1"/>
    </xf>
    <xf numFmtId="0" fontId="10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Border="1" applyAlignment="1">
      <alignment vertical="top"/>
    </xf>
    <xf numFmtId="58" fontId="2" fillId="0" borderId="21" xfId="0" applyNumberFormat="1" applyFont="1" applyFill="1" applyBorder="1" applyAlignment="1">
      <alignment vertical="top"/>
    </xf>
    <xf numFmtId="58" fontId="2" fillId="0" borderId="2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97" fontId="2" fillId="0" borderId="22" xfId="49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distributed" vertical="center" wrapText="1" shrinkToFit="1"/>
    </xf>
    <xf numFmtId="198" fontId="2" fillId="0" borderId="22" xfId="0" applyNumberFormat="1" applyFont="1" applyFill="1" applyBorder="1" applyAlignment="1">
      <alignment vertical="center"/>
    </xf>
    <xf numFmtId="192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horizontal="right" vertical="center" indent="1"/>
    </xf>
    <xf numFmtId="41" fontId="2" fillId="0" borderId="0" xfId="0" applyNumberFormat="1" applyFont="1" applyFill="1" applyBorder="1" applyAlignment="1">
      <alignment horizontal="right" vertical="center" inden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shrinkToFit="1"/>
    </xf>
    <xf numFmtId="38" fontId="2" fillId="0" borderId="2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distributed" vertical="center"/>
    </xf>
    <xf numFmtId="41" fontId="2" fillId="0" borderId="21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horizontal="right" vertical="center"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36" xfId="61" applyNumberFormat="1" applyFont="1" applyFill="1" applyBorder="1" applyAlignment="1">
      <alignment vertical="center"/>
      <protection/>
    </xf>
    <xf numFmtId="177" fontId="2" fillId="0" borderId="37" xfId="61" applyNumberFormat="1" applyFont="1" applyFill="1" applyBorder="1" applyAlignment="1">
      <alignment vertical="center"/>
      <protection/>
    </xf>
    <xf numFmtId="0" fontId="3" fillId="0" borderId="0" xfId="61" applyFont="1" applyFill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61" applyFill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177" fontId="5" fillId="0" borderId="36" xfId="61" applyNumberFormat="1" applyFont="1" applyFill="1" applyBorder="1" applyAlignment="1">
      <alignment vertical="center"/>
      <protection/>
    </xf>
    <xf numFmtId="177" fontId="5" fillId="0" borderId="37" xfId="61" applyNumberFormat="1" applyFont="1" applyFill="1" applyBorder="1" applyAlignment="1">
      <alignment vertical="center"/>
      <protection/>
    </xf>
    <xf numFmtId="177" fontId="57" fillId="0" borderId="36" xfId="61" applyNumberFormat="1" applyFont="1" applyFill="1" applyBorder="1" applyAlignment="1">
      <alignment vertical="center"/>
      <protection/>
    </xf>
    <xf numFmtId="177" fontId="57" fillId="0" borderId="0" xfId="61" applyNumberFormat="1" applyFont="1" applyFill="1" applyBorder="1" applyAlignment="1">
      <alignment vertical="center"/>
      <protection/>
    </xf>
    <xf numFmtId="177" fontId="57" fillId="0" borderId="37" xfId="61" applyNumberFormat="1" applyFont="1" applyFill="1" applyBorder="1" applyAlignment="1">
      <alignment vertical="center"/>
      <protection/>
    </xf>
    <xf numFmtId="177" fontId="5" fillId="0" borderId="38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177" fontId="5" fillId="0" borderId="39" xfId="61" applyNumberFormat="1" applyFont="1" applyFill="1" applyBorder="1" applyAlignment="1">
      <alignment vertical="center"/>
      <protection/>
    </xf>
    <xf numFmtId="38" fontId="8" fillId="0" borderId="40" xfId="49" applyFont="1" applyFill="1" applyBorder="1" applyAlignment="1">
      <alignment horizontal="right" vertical="center"/>
    </xf>
    <xf numFmtId="38" fontId="8" fillId="0" borderId="41" xfId="49" applyFont="1" applyFill="1" applyBorder="1" applyAlignment="1">
      <alignment horizontal="right" vertical="center"/>
    </xf>
    <xf numFmtId="38" fontId="8" fillId="0" borderId="42" xfId="49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43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center"/>
    </xf>
    <xf numFmtId="38" fontId="8" fillId="0" borderId="28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29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horizontal="right"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right" vertical="center"/>
    </xf>
    <xf numFmtId="177" fontId="2" fillId="0" borderId="31" xfId="0" applyNumberFormat="1" applyFont="1" applyBorder="1" applyAlignment="1">
      <alignment horizontal="center" vertical="center" wrapText="1"/>
    </xf>
    <xf numFmtId="183" fontId="2" fillId="0" borderId="31" xfId="0" applyNumberFormat="1" applyFont="1" applyBorder="1" applyAlignment="1">
      <alignment horizontal="center" vertical="center" wrapText="1"/>
    </xf>
    <xf numFmtId="183" fontId="2" fillId="0" borderId="32" xfId="0" applyNumberFormat="1" applyFont="1" applyBorder="1" applyAlignment="1">
      <alignment horizontal="center" vertical="center" wrapText="1"/>
    </xf>
    <xf numFmtId="183" fontId="2" fillId="0" borderId="45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41" fontId="8" fillId="0" borderId="18" xfId="0" applyNumberFormat="1" applyFont="1" applyFill="1" applyBorder="1" applyAlignment="1">
      <alignment horizontal="right" vertical="center" indent="1"/>
    </xf>
    <xf numFmtId="194" fontId="5" fillId="0" borderId="46" xfId="49" applyNumberFormat="1" applyFont="1" applyFill="1" applyBorder="1" applyAlignment="1">
      <alignment vertical="center"/>
    </xf>
    <xf numFmtId="194" fontId="5" fillId="0" borderId="0" xfId="49" applyNumberFormat="1" applyFont="1" applyFill="1" applyBorder="1" applyAlignment="1">
      <alignment vertical="center"/>
    </xf>
    <xf numFmtId="194" fontId="5" fillId="0" borderId="36" xfId="49" applyNumberFormat="1" applyFont="1" applyFill="1" applyBorder="1" applyAlignment="1">
      <alignment vertical="center"/>
    </xf>
    <xf numFmtId="194" fontId="5" fillId="0" borderId="37" xfId="49" applyNumberFormat="1" applyFont="1" applyFill="1" applyBorder="1" applyAlignment="1">
      <alignment vertical="center"/>
    </xf>
    <xf numFmtId="194" fontId="2" fillId="0" borderId="46" xfId="49" applyNumberFormat="1" applyFont="1" applyFill="1" applyBorder="1" applyAlignment="1">
      <alignment vertical="center"/>
    </xf>
    <xf numFmtId="194" fontId="2" fillId="0" borderId="37" xfId="49" applyNumberFormat="1" applyFont="1" applyFill="1" applyBorder="1" applyAlignment="1">
      <alignment vertical="center"/>
    </xf>
    <xf numFmtId="38" fontId="8" fillId="0" borderId="47" xfId="49" applyFont="1" applyFill="1" applyBorder="1" applyAlignment="1">
      <alignment horizontal="right" vertical="center"/>
    </xf>
    <xf numFmtId="38" fontId="8" fillId="0" borderId="48" xfId="49" applyFont="1" applyFill="1" applyBorder="1" applyAlignment="1">
      <alignment horizontal="right" vertical="center"/>
    </xf>
    <xf numFmtId="38" fontId="8" fillId="0" borderId="49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46" xfId="49" applyFont="1" applyFill="1" applyBorder="1" applyAlignment="1">
      <alignment horizontal="right" vertical="center"/>
    </xf>
    <xf numFmtId="38" fontId="8" fillId="0" borderId="50" xfId="49" applyFont="1" applyFill="1" applyBorder="1" applyAlignment="1">
      <alignment horizontal="right" vertical="center"/>
    </xf>
    <xf numFmtId="38" fontId="8" fillId="0" borderId="51" xfId="49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38" fontId="8" fillId="0" borderId="52" xfId="49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distributed" vertical="center" wrapText="1" shrinkToFit="1"/>
    </xf>
    <xf numFmtId="38" fontId="8" fillId="0" borderId="26" xfId="49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shrinkToFit="1"/>
    </xf>
    <xf numFmtId="41" fontId="2" fillId="0" borderId="53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178" fontId="57" fillId="0" borderId="17" xfId="0" applyNumberFormat="1" applyFont="1" applyBorder="1" applyAlignment="1" applyProtection="1">
      <alignment vertical="center"/>
      <protection locked="0"/>
    </xf>
    <xf numFmtId="178" fontId="57" fillId="0" borderId="44" xfId="0" applyNumberFormat="1" applyFont="1" applyBorder="1" applyAlignment="1" applyProtection="1">
      <alignment vertical="center"/>
      <protection locked="0"/>
    </xf>
    <xf numFmtId="178" fontId="57" fillId="0" borderId="44" xfId="0" applyNumberFormat="1" applyFont="1" applyBorder="1" applyAlignment="1">
      <alignment vertical="center"/>
    </xf>
    <xf numFmtId="179" fontId="57" fillId="0" borderId="17" xfId="0" applyNumberFormat="1" applyFont="1" applyBorder="1" applyAlignment="1">
      <alignment vertical="center"/>
    </xf>
    <xf numFmtId="178" fontId="57" fillId="0" borderId="20" xfId="0" applyNumberFormat="1" applyFont="1" applyBorder="1" applyAlignment="1">
      <alignment vertical="center"/>
    </xf>
    <xf numFmtId="178" fontId="57" fillId="0" borderId="18" xfId="0" applyNumberFormat="1" applyFont="1" applyBorder="1" applyAlignment="1" applyProtection="1">
      <alignment horizontal="center" vertical="center"/>
      <protection locked="0"/>
    </xf>
    <xf numFmtId="178" fontId="57" fillId="0" borderId="46" xfId="0" applyNumberFormat="1" applyFont="1" applyBorder="1" applyAlignment="1" applyProtection="1">
      <alignment horizontal="center" vertical="center"/>
      <protection locked="0"/>
    </xf>
    <xf numFmtId="178" fontId="57" fillId="0" borderId="0" xfId="0" applyNumberFormat="1" applyFont="1" applyAlignment="1" applyProtection="1">
      <alignment horizontal="center" vertical="center"/>
      <protection locked="0"/>
    </xf>
    <xf numFmtId="179" fontId="57" fillId="0" borderId="18" xfId="0" applyNumberFormat="1" applyFont="1" applyBorder="1" applyAlignment="1">
      <alignment vertical="center"/>
    </xf>
    <xf numFmtId="178" fontId="57" fillId="0" borderId="54" xfId="0" applyNumberFormat="1" applyFont="1" applyBorder="1" applyAlignment="1" applyProtection="1">
      <alignment horizontal="center" vertical="center"/>
      <protection locked="0"/>
    </xf>
    <xf numFmtId="178" fontId="57" fillId="0" borderId="18" xfId="0" applyNumberFormat="1" applyFont="1" applyBorder="1" applyAlignment="1" applyProtection="1">
      <alignment vertical="center"/>
      <protection locked="0"/>
    </xf>
    <xf numFmtId="178" fontId="57" fillId="0" borderId="36" xfId="0" applyNumberFormat="1" applyFont="1" applyBorder="1" applyAlignment="1" applyProtection="1">
      <alignment vertical="center"/>
      <protection locked="0"/>
    </xf>
    <xf numFmtId="178" fontId="57" fillId="0" borderId="36" xfId="0" applyNumberFormat="1" applyFont="1" applyBorder="1" applyAlignment="1">
      <alignment vertical="center"/>
    </xf>
    <xf numFmtId="178" fontId="57" fillId="0" borderId="54" xfId="0" applyNumberFormat="1" applyFont="1" applyBorder="1" applyAlignment="1">
      <alignment vertical="center"/>
    </xf>
    <xf numFmtId="178" fontId="57" fillId="0" borderId="19" xfId="0" applyNumberFormat="1" applyFont="1" applyBorder="1" applyAlignment="1" applyProtection="1">
      <alignment vertical="center"/>
      <protection locked="0"/>
    </xf>
    <xf numFmtId="178" fontId="57" fillId="0" borderId="38" xfId="0" applyNumberFormat="1" applyFont="1" applyBorder="1" applyAlignment="1" applyProtection="1">
      <alignment vertical="center"/>
      <protection locked="0"/>
    </xf>
    <xf numFmtId="179" fontId="57" fillId="0" borderId="19" xfId="0" applyNumberFormat="1" applyFont="1" applyBorder="1" applyAlignment="1">
      <alignment vertical="center"/>
    </xf>
    <xf numFmtId="178" fontId="57" fillId="0" borderId="10" xfId="0" applyNumberFormat="1" applyFont="1" applyFill="1" applyBorder="1" applyAlignment="1">
      <alignment vertical="center"/>
    </xf>
    <xf numFmtId="178" fontId="57" fillId="0" borderId="31" xfId="0" applyNumberFormat="1" applyFont="1" applyFill="1" applyBorder="1" applyAlignment="1">
      <alignment vertical="center"/>
    </xf>
    <xf numFmtId="179" fontId="57" fillId="0" borderId="10" xfId="0" applyNumberFormat="1" applyFont="1" applyFill="1" applyBorder="1" applyAlignment="1">
      <alignment vertical="center"/>
    </xf>
    <xf numFmtId="178" fontId="57" fillId="0" borderId="22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213" fontId="57" fillId="0" borderId="0" xfId="0" applyNumberFormat="1" applyFont="1" applyFill="1" applyBorder="1" applyAlignment="1">
      <alignment horizontal="center" vertical="center"/>
    </xf>
    <xf numFmtId="213" fontId="57" fillId="0" borderId="2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178" fontId="57" fillId="0" borderId="55" xfId="0" applyNumberFormat="1" applyFont="1" applyBorder="1" applyAlignment="1">
      <alignment horizontal="right" vertical="center"/>
    </xf>
    <xf numFmtId="178" fontId="57" fillId="0" borderId="56" xfId="0" applyNumberFormat="1" applyFont="1" applyBorder="1" applyAlignment="1">
      <alignment horizontal="right" vertical="center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178" fontId="57" fillId="0" borderId="63" xfId="0" applyNumberFormat="1" applyFont="1" applyBorder="1" applyAlignment="1">
      <alignment horizontal="right" vertical="center"/>
    </xf>
    <xf numFmtId="178" fontId="57" fillId="0" borderId="64" xfId="0" applyNumberFormat="1" applyFont="1" applyBorder="1" applyAlignment="1">
      <alignment horizontal="right" vertical="center"/>
    </xf>
    <xf numFmtId="178" fontId="57" fillId="0" borderId="65" xfId="0" applyNumberFormat="1" applyFont="1" applyBorder="1" applyAlignment="1">
      <alignment horizontal="right" vertical="center"/>
    </xf>
    <xf numFmtId="0" fontId="57" fillId="0" borderId="62" xfId="0" applyFont="1" applyBorder="1" applyAlignment="1">
      <alignment horizontal="center" vertical="center"/>
    </xf>
    <xf numFmtId="49" fontId="57" fillId="0" borderId="54" xfId="0" applyNumberFormat="1" applyFont="1" applyFill="1" applyBorder="1" applyAlignment="1">
      <alignment horizontal="center" vertical="center"/>
    </xf>
    <xf numFmtId="178" fontId="57" fillId="0" borderId="48" xfId="0" applyNumberFormat="1" applyFont="1" applyBorder="1" applyAlignment="1">
      <alignment horizontal="right" vertical="center"/>
    </xf>
    <xf numFmtId="178" fontId="57" fillId="0" borderId="46" xfId="0" applyNumberFormat="1" applyFont="1" applyBorder="1" applyAlignment="1" applyProtection="1">
      <alignment horizontal="right" vertical="center"/>
      <protection locked="0"/>
    </xf>
    <xf numFmtId="178" fontId="57" fillId="0" borderId="37" xfId="0" applyNumberFormat="1" applyFont="1" applyBorder="1" applyAlignment="1" applyProtection="1">
      <alignment horizontal="right" vertical="center"/>
      <protection locked="0"/>
    </xf>
    <xf numFmtId="0" fontId="57" fillId="0" borderId="54" xfId="0" applyFont="1" applyBorder="1" applyAlignment="1">
      <alignment horizontal="center" vertical="center"/>
    </xf>
    <xf numFmtId="178" fontId="57" fillId="0" borderId="66" xfId="0" applyNumberFormat="1" applyFont="1" applyBorder="1" applyAlignment="1" applyProtection="1">
      <alignment horizontal="right" vertical="center"/>
      <protection locked="0"/>
    </xf>
    <xf numFmtId="178" fontId="57" fillId="0" borderId="67" xfId="0" applyNumberFormat="1" applyFont="1" applyBorder="1" applyAlignment="1">
      <alignment horizontal="right" vertical="center"/>
    </xf>
    <xf numFmtId="178" fontId="57" fillId="0" borderId="68" xfId="0" applyNumberFormat="1" applyFont="1" applyBorder="1" applyAlignment="1" applyProtection="1">
      <alignment horizontal="right" vertical="center"/>
      <protection locked="0"/>
    </xf>
    <xf numFmtId="0" fontId="57" fillId="0" borderId="54" xfId="0" applyFont="1" applyFill="1" applyBorder="1" applyAlignment="1">
      <alignment horizontal="center" vertical="center"/>
    </xf>
    <xf numFmtId="178" fontId="57" fillId="0" borderId="69" xfId="0" applyNumberFormat="1" applyFont="1" applyBorder="1" applyAlignment="1">
      <alignment horizontal="right" vertical="center"/>
    </xf>
    <xf numFmtId="178" fontId="57" fillId="0" borderId="43" xfId="0" applyNumberFormat="1" applyFont="1" applyBorder="1" applyAlignment="1">
      <alignment horizontal="right" vertical="center"/>
    </xf>
    <xf numFmtId="178" fontId="57" fillId="0" borderId="18" xfId="0" applyNumberFormat="1" applyFont="1" applyBorder="1" applyAlignment="1">
      <alignment horizontal="right" vertical="center"/>
    </xf>
    <xf numFmtId="0" fontId="57" fillId="0" borderId="70" xfId="0" applyFont="1" applyFill="1" applyBorder="1" applyAlignment="1">
      <alignment horizontal="center" vertical="center"/>
    </xf>
    <xf numFmtId="178" fontId="57" fillId="0" borderId="19" xfId="0" applyNumberFormat="1" applyFont="1" applyBorder="1" applyAlignment="1">
      <alignment horizontal="right" vertical="center"/>
    </xf>
    <xf numFmtId="178" fontId="57" fillId="0" borderId="71" xfId="0" applyNumberFormat="1" applyFont="1" applyBorder="1" applyAlignment="1" applyProtection="1">
      <alignment horizontal="right" vertical="center"/>
      <protection locked="0"/>
    </xf>
    <xf numFmtId="178" fontId="57" fillId="0" borderId="39" xfId="0" applyNumberFormat="1" applyFont="1" applyBorder="1" applyAlignment="1" applyProtection="1">
      <alignment horizontal="right" vertical="center"/>
      <protection locked="0"/>
    </xf>
    <xf numFmtId="0" fontId="57" fillId="0" borderId="70" xfId="0" applyFont="1" applyBorder="1" applyAlignment="1">
      <alignment horizontal="center" vertical="center"/>
    </xf>
    <xf numFmtId="0" fontId="57" fillId="0" borderId="0" xfId="61" applyFont="1" applyFill="1" applyBorder="1" applyAlignment="1">
      <alignment/>
      <protection/>
    </xf>
    <xf numFmtId="0" fontId="61" fillId="0" borderId="0" xfId="0" applyFont="1" applyFill="1" applyAlignment="1">
      <alignment vertical="center"/>
    </xf>
    <xf numFmtId="0" fontId="60" fillId="0" borderId="21" xfId="0" applyFont="1" applyFill="1" applyBorder="1" applyAlignment="1">
      <alignment vertical="center"/>
    </xf>
    <xf numFmtId="0" fontId="57" fillId="0" borderId="21" xfId="0" applyFont="1" applyFill="1" applyBorder="1" applyAlignment="1">
      <alignment horizontal="right" vertical="top"/>
    </xf>
    <xf numFmtId="0" fontId="57" fillId="0" borderId="17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178" fontId="57" fillId="0" borderId="74" xfId="0" applyNumberFormat="1" applyFont="1" applyFill="1" applyBorder="1" applyAlignment="1">
      <alignment vertical="center"/>
    </xf>
    <xf numFmtId="178" fontId="57" fillId="0" borderId="60" xfId="0" applyNumberFormat="1" applyFont="1" applyFill="1" applyBorder="1" applyAlignment="1">
      <alignment vertical="center"/>
    </xf>
    <xf numFmtId="178" fontId="57" fillId="0" borderId="75" xfId="0" applyNumberFormat="1" applyFont="1" applyFill="1" applyBorder="1" applyAlignment="1">
      <alignment vertical="center"/>
    </xf>
    <xf numFmtId="0" fontId="57" fillId="0" borderId="76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78" fontId="57" fillId="0" borderId="0" xfId="0" applyNumberFormat="1" applyFont="1" applyFill="1" applyBorder="1" applyAlignment="1" applyProtection="1">
      <alignment horizontal="right" vertical="center"/>
      <protection locked="0"/>
    </xf>
    <xf numFmtId="0" fontId="57" fillId="0" borderId="54" xfId="0" applyFont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top"/>
    </xf>
    <xf numFmtId="0" fontId="57" fillId="0" borderId="14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distributed" vertical="center" indent="1"/>
    </xf>
    <xf numFmtId="178" fontId="57" fillId="0" borderId="77" xfId="0" applyNumberFormat="1" applyFont="1" applyBorder="1" applyAlignment="1">
      <alignment vertical="center"/>
    </xf>
    <xf numFmtId="178" fontId="57" fillId="0" borderId="47" xfId="0" applyNumberFormat="1" applyFont="1" applyBorder="1" applyAlignment="1">
      <alignment vertical="center"/>
    </xf>
    <xf numFmtId="178" fontId="57" fillId="0" borderId="52" xfId="0" applyNumberFormat="1" applyFont="1" applyBorder="1" applyAlignment="1">
      <alignment vertical="center"/>
    </xf>
    <xf numFmtId="178" fontId="57" fillId="0" borderId="78" xfId="0" applyNumberFormat="1" applyFont="1" applyBorder="1" applyAlignment="1">
      <alignment vertical="center"/>
    </xf>
    <xf numFmtId="181" fontId="57" fillId="0" borderId="20" xfId="0" applyNumberFormat="1" applyFont="1" applyBorder="1" applyAlignment="1">
      <alignment vertical="center"/>
    </xf>
    <xf numFmtId="0" fontId="57" fillId="0" borderId="79" xfId="0" applyFont="1" applyFill="1" applyBorder="1" applyAlignment="1">
      <alignment horizontal="distributed" vertical="center" indent="1"/>
    </xf>
    <xf numFmtId="178" fontId="57" fillId="0" borderId="48" xfId="0" applyNumberFormat="1" applyFont="1" applyBorder="1" applyAlignment="1">
      <alignment vertical="center"/>
    </xf>
    <xf numFmtId="181" fontId="57" fillId="0" borderId="79" xfId="0" applyNumberFormat="1" applyFont="1" applyBorder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54" xfId="0" applyFont="1" applyFill="1" applyBorder="1" applyAlignment="1">
      <alignment horizontal="distributed" vertical="center" indent="1"/>
    </xf>
    <xf numFmtId="181" fontId="57" fillId="0" borderId="54" xfId="0" applyNumberFormat="1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7" fillId="0" borderId="80" xfId="0" applyFont="1" applyFill="1" applyBorder="1" applyAlignment="1">
      <alignment horizontal="distributed" vertical="center" indent="1"/>
    </xf>
    <xf numFmtId="178" fontId="57" fillId="0" borderId="81" xfId="0" applyNumberFormat="1" applyFont="1" applyBorder="1" applyAlignment="1">
      <alignment vertical="center"/>
    </xf>
    <xf numFmtId="181" fontId="57" fillId="0" borderId="80" xfId="0" applyNumberFormat="1" applyFont="1" applyBorder="1" applyAlignment="1">
      <alignment vertical="center"/>
    </xf>
    <xf numFmtId="178" fontId="57" fillId="0" borderId="49" xfId="0" applyNumberFormat="1" applyFont="1" applyBorder="1" applyAlignment="1">
      <alignment vertical="center"/>
    </xf>
    <xf numFmtId="0" fontId="57" fillId="0" borderId="70" xfId="0" applyFont="1" applyFill="1" applyBorder="1" applyAlignment="1">
      <alignment horizontal="distributed" vertical="center" indent="1"/>
    </xf>
    <xf numFmtId="178" fontId="57" fillId="0" borderId="82" xfId="0" applyNumberFormat="1" applyFont="1" applyBorder="1" applyAlignment="1">
      <alignment vertical="center"/>
    </xf>
    <xf numFmtId="181" fontId="57" fillId="0" borderId="70" xfId="0" applyNumberFormat="1" applyFont="1" applyBorder="1" applyAlignment="1">
      <alignment vertical="center"/>
    </xf>
    <xf numFmtId="0" fontId="57" fillId="0" borderId="25" xfId="0" applyFont="1" applyFill="1" applyBorder="1" applyAlignment="1">
      <alignment/>
    </xf>
    <xf numFmtId="0" fontId="57" fillId="0" borderId="25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 wrapText="1"/>
    </xf>
    <xf numFmtId="0" fontId="57" fillId="0" borderId="21" xfId="0" applyFont="1" applyFill="1" applyBorder="1" applyAlignment="1">
      <alignment vertical="center"/>
    </xf>
    <xf numFmtId="0" fontId="57" fillId="0" borderId="0" xfId="0" applyFont="1" applyFill="1" applyAlignment="1">
      <alignment horizontal="right" vertical="top"/>
    </xf>
    <xf numFmtId="0" fontId="57" fillId="0" borderId="25" xfId="0" applyFont="1" applyFill="1" applyBorder="1" applyAlignment="1">
      <alignment vertical="center"/>
    </xf>
    <xf numFmtId="185" fontId="57" fillId="0" borderId="30" xfId="0" applyNumberFormat="1" applyFont="1" applyBorder="1" applyAlignment="1">
      <alignment vertical="center"/>
    </xf>
    <xf numFmtId="185" fontId="57" fillId="0" borderId="30" xfId="0" applyNumberFormat="1" applyFont="1" applyFill="1" applyBorder="1" applyAlignment="1">
      <alignment vertical="center"/>
    </xf>
    <xf numFmtId="185" fontId="57" fillId="0" borderId="23" xfId="0" applyNumberFormat="1" applyFont="1" applyBorder="1" applyAlignment="1">
      <alignment vertical="center"/>
    </xf>
    <xf numFmtId="185" fontId="57" fillId="0" borderId="23" xfId="0" applyNumberFormat="1" applyFont="1" applyFill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185" fontId="57" fillId="0" borderId="83" xfId="0" applyNumberFormat="1" applyFont="1" applyBorder="1" applyAlignment="1">
      <alignment vertical="center"/>
    </xf>
    <xf numFmtId="185" fontId="57" fillId="0" borderId="83" xfId="0" applyNumberFormat="1" applyFont="1" applyFill="1" applyBorder="1" applyAlignment="1">
      <alignment vertical="center"/>
    </xf>
    <xf numFmtId="185" fontId="57" fillId="0" borderId="45" xfId="0" applyNumberFormat="1" applyFont="1" applyBorder="1" applyAlignment="1">
      <alignment vertical="center"/>
    </xf>
    <xf numFmtId="0" fontId="57" fillId="0" borderId="0" xfId="0" applyFont="1" applyFill="1" applyAlignment="1">
      <alignment vertical="top"/>
    </xf>
    <xf numFmtId="177" fontId="5" fillId="0" borderId="0" xfId="61" applyNumberFormat="1" applyFont="1" applyFill="1" applyBorder="1" applyAlignment="1">
      <alignment vertical="center"/>
      <protection/>
    </xf>
    <xf numFmtId="177" fontId="5" fillId="0" borderId="21" xfId="61" applyNumberFormat="1" applyFont="1" applyFill="1" applyBorder="1" applyAlignment="1">
      <alignment vertical="center"/>
      <protection/>
    </xf>
    <xf numFmtId="49" fontId="5" fillId="0" borderId="54" xfId="61" applyNumberFormat="1" applyFont="1" applyFill="1" applyBorder="1" applyAlignment="1">
      <alignment horizontal="center" vertical="center"/>
      <protection/>
    </xf>
    <xf numFmtId="49" fontId="5" fillId="0" borderId="70" xfId="61" applyNumberFormat="1" applyFont="1" applyFill="1" applyBorder="1" applyAlignment="1">
      <alignment horizontal="center" vertical="center"/>
      <protection/>
    </xf>
    <xf numFmtId="0" fontId="5" fillId="0" borderId="84" xfId="61" applyFont="1" applyFill="1" applyBorder="1" applyAlignment="1">
      <alignment horizontal="center" vertical="center"/>
      <protection/>
    </xf>
    <xf numFmtId="177" fontId="5" fillId="0" borderId="54" xfId="61" applyNumberFormat="1" applyFont="1" applyFill="1" applyBorder="1" applyAlignment="1">
      <alignment vertical="center"/>
      <protection/>
    </xf>
    <xf numFmtId="177" fontId="57" fillId="0" borderId="54" xfId="61" applyNumberFormat="1" applyFont="1" applyFill="1" applyBorder="1" applyAlignment="1">
      <alignment vertical="center"/>
      <protection/>
    </xf>
    <xf numFmtId="177" fontId="5" fillId="0" borderId="70" xfId="61" applyNumberFormat="1" applyFont="1" applyFill="1" applyBorder="1" applyAlignment="1">
      <alignment vertical="center"/>
      <protection/>
    </xf>
    <xf numFmtId="194" fontId="5" fillId="0" borderId="34" xfId="49" applyNumberFormat="1" applyFont="1" applyFill="1" applyBorder="1" applyAlignment="1">
      <alignment vertical="center"/>
    </xf>
    <xf numFmtId="194" fontId="2" fillId="0" borderId="34" xfId="49" applyNumberFormat="1" applyFont="1" applyFill="1" applyBorder="1" applyAlignment="1">
      <alignment vertical="center"/>
    </xf>
    <xf numFmtId="49" fontId="2" fillId="0" borderId="54" xfId="61" applyNumberFormat="1" applyFont="1" applyFill="1" applyBorder="1" applyAlignment="1">
      <alignment horizontal="center" vertical="center"/>
      <protection/>
    </xf>
    <xf numFmtId="49" fontId="2" fillId="0" borderId="70" xfId="61" applyNumberFormat="1" applyFont="1" applyFill="1" applyBorder="1" applyAlignment="1">
      <alignment horizontal="center" vertical="center"/>
      <protection/>
    </xf>
    <xf numFmtId="177" fontId="57" fillId="0" borderId="35" xfId="49" applyNumberFormat="1" applyFont="1" applyFill="1" applyBorder="1" applyAlignment="1">
      <alignment vertical="center"/>
    </xf>
    <xf numFmtId="177" fontId="2" fillId="0" borderId="54" xfId="61" applyNumberFormat="1" applyFont="1" applyFill="1" applyBorder="1" applyAlignment="1">
      <alignment vertical="center"/>
      <protection/>
    </xf>
    <xf numFmtId="194" fontId="5" fillId="0" borderId="54" xfId="49" applyNumberFormat="1" applyFont="1" applyFill="1" applyBorder="1" applyAlignment="1">
      <alignment vertical="center"/>
    </xf>
    <xf numFmtId="194" fontId="2" fillId="0" borderId="54" xfId="49" applyNumberFormat="1" applyFont="1" applyFill="1" applyBorder="1" applyAlignment="1">
      <alignment vertical="center"/>
    </xf>
    <xf numFmtId="194" fontId="57" fillId="0" borderId="70" xfId="49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distributed" vertical="center" shrinkToFit="1"/>
    </xf>
    <xf numFmtId="194" fontId="57" fillId="0" borderId="25" xfId="49" applyNumberFormat="1" applyFont="1" applyFill="1" applyBorder="1" applyAlignment="1">
      <alignment vertical="center"/>
    </xf>
    <xf numFmtId="194" fontId="57" fillId="0" borderId="0" xfId="49" applyNumberFormat="1" applyFont="1" applyFill="1" applyBorder="1" applyAlignment="1">
      <alignment vertical="center"/>
    </xf>
    <xf numFmtId="194" fontId="57" fillId="0" borderId="0" xfId="49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226" fontId="57" fillId="0" borderId="28" xfId="0" applyNumberFormat="1" applyFont="1" applyBorder="1" applyAlignment="1">
      <alignment vertical="center"/>
    </xf>
    <xf numFmtId="194" fontId="57" fillId="0" borderId="50" xfId="49" applyNumberFormat="1" applyFont="1" applyBorder="1" applyAlignment="1">
      <alignment vertical="center"/>
    </xf>
    <xf numFmtId="194" fontId="57" fillId="0" borderId="28" xfId="49" applyNumberFormat="1" applyFont="1" applyBorder="1" applyAlignment="1">
      <alignment vertical="center"/>
    </xf>
    <xf numFmtId="226" fontId="57" fillId="0" borderId="0" xfId="0" applyNumberFormat="1" applyFont="1" applyAlignment="1">
      <alignment vertical="center"/>
    </xf>
    <xf numFmtId="194" fontId="57" fillId="0" borderId="46" xfId="49" applyNumberFormat="1" applyFont="1" applyBorder="1" applyAlignment="1">
      <alignment vertical="center"/>
    </xf>
    <xf numFmtId="194" fontId="57" fillId="0" borderId="0" xfId="49" applyNumberFormat="1" applyFont="1" applyAlignment="1">
      <alignment vertical="center"/>
    </xf>
    <xf numFmtId="226" fontId="57" fillId="0" borderId="85" xfId="0" applyNumberFormat="1" applyFont="1" applyBorder="1" applyAlignment="1">
      <alignment vertical="center"/>
    </xf>
    <xf numFmtId="194" fontId="57" fillId="0" borderId="51" xfId="49" applyNumberFormat="1" applyFont="1" applyBorder="1" applyAlignment="1">
      <alignment vertical="center"/>
    </xf>
    <xf numFmtId="194" fontId="57" fillId="0" borderId="85" xfId="49" applyNumberFormat="1" applyFont="1" applyBorder="1" applyAlignment="1">
      <alignment vertical="center"/>
    </xf>
    <xf numFmtId="194" fontId="57" fillId="0" borderId="26" xfId="49" applyNumberFormat="1" applyFont="1" applyBorder="1" applyAlignment="1">
      <alignment vertical="center"/>
    </xf>
    <xf numFmtId="177" fontId="57" fillId="0" borderId="71" xfId="49" applyNumberFormat="1" applyFont="1" applyFill="1" applyBorder="1" applyAlignment="1">
      <alignment horizontal="right" vertical="center"/>
    </xf>
    <xf numFmtId="177" fontId="57" fillId="0" borderId="39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70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17" xfId="0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right" vertical="center"/>
    </xf>
    <xf numFmtId="38" fontId="57" fillId="0" borderId="18" xfId="49" applyFont="1" applyFill="1" applyBorder="1" applyAlignment="1">
      <alignment horizontal="right" vertical="center" indent="1"/>
    </xf>
    <xf numFmtId="38" fontId="57" fillId="0" borderId="0" xfId="49" applyFont="1" applyFill="1" applyBorder="1" applyAlignment="1">
      <alignment horizontal="right" vertical="center" indent="1"/>
    </xf>
    <xf numFmtId="0" fontId="57" fillId="0" borderId="0" xfId="0" applyFont="1" applyFill="1" applyAlignment="1">
      <alignment horizontal="left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38" fontId="57" fillId="0" borderId="19" xfId="49" applyFont="1" applyFill="1" applyBorder="1" applyAlignment="1">
      <alignment horizontal="center" vertical="center"/>
    </xf>
    <xf numFmtId="38" fontId="57" fillId="0" borderId="21" xfId="49" applyFont="1" applyFill="1" applyBorder="1" applyAlignment="1">
      <alignment horizontal="center" vertical="center"/>
    </xf>
    <xf numFmtId="38" fontId="57" fillId="0" borderId="83" xfId="49" applyFont="1" applyFill="1" applyBorder="1" applyAlignment="1">
      <alignment horizontal="center" vertical="center"/>
    </xf>
    <xf numFmtId="184" fontId="57" fillId="0" borderId="10" xfId="0" applyNumberFormat="1" applyFont="1" applyBorder="1" applyAlignment="1" quotePrefix="1">
      <alignment horizontal="right" vertical="center"/>
    </xf>
    <xf numFmtId="184" fontId="57" fillId="0" borderId="24" xfId="0" applyNumberFormat="1" applyFont="1" applyBorder="1" applyAlignment="1">
      <alignment horizontal="right" vertical="center"/>
    </xf>
    <xf numFmtId="184" fontId="57" fillId="0" borderId="45" xfId="0" applyNumberFormat="1" applyFont="1" applyBorder="1" applyAlignment="1">
      <alignment horizontal="right" vertical="center"/>
    </xf>
    <xf numFmtId="184" fontId="57" fillId="0" borderId="10" xfId="0" applyNumberFormat="1" applyFont="1" applyBorder="1" applyAlignment="1">
      <alignment vertical="center"/>
    </xf>
    <xf numFmtId="184" fontId="57" fillId="0" borderId="24" xfId="0" applyNumberFormat="1" applyFont="1" applyBorder="1" applyAlignment="1">
      <alignment vertical="center"/>
    </xf>
    <xf numFmtId="184" fontId="57" fillId="0" borderId="45" xfId="0" applyNumberFormat="1" applyFont="1" applyBorder="1" applyAlignment="1">
      <alignment vertical="center"/>
    </xf>
    <xf numFmtId="38" fontId="57" fillId="0" borderId="10" xfId="49" applyFont="1" applyFill="1" applyBorder="1" applyAlignment="1">
      <alignment horizontal="right" vertical="center" indent="1"/>
    </xf>
    <xf numFmtId="38" fontId="57" fillId="0" borderId="24" xfId="49" applyFont="1" applyFill="1" applyBorder="1" applyAlignment="1">
      <alignment horizontal="right" vertical="center" indent="1"/>
    </xf>
    <xf numFmtId="38" fontId="57" fillId="0" borderId="86" xfId="49" applyFont="1" applyFill="1" applyBorder="1" applyAlignment="1">
      <alignment horizontal="right" vertical="center" indent="1"/>
    </xf>
    <xf numFmtId="38" fontId="57" fillId="0" borderId="38" xfId="49" applyFont="1" applyFill="1" applyBorder="1" applyAlignment="1">
      <alignment horizontal="right" vertical="center" indent="1"/>
    </xf>
    <xf numFmtId="38" fontId="57" fillId="0" borderId="21" xfId="49" applyFont="1" applyFill="1" applyBorder="1" applyAlignment="1">
      <alignment horizontal="right" vertical="center" indent="1"/>
    </xf>
    <xf numFmtId="38" fontId="57" fillId="0" borderId="35" xfId="49" applyFont="1" applyFill="1" applyBorder="1" applyAlignment="1">
      <alignment horizontal="right" vertical="center" indent="1"/>
    </xf>
    <xf numFmtId="38" fontId="57" fillId="0" borderId="45" xfId="49" applyFont="1" applyFill="1" applyBorder="1" applyAlignment="1">
      <alignment horizontal="right" vertical="center" indent="1"/>
    </xf>
    <xf numFmtId="38" fontId="57" fillId="0" borderId="31" xfId="49" applyFont="1" applyFill="1" applyBorder="1" applyAlignment="1">
      <alignment horizontal="right" vertical="center" indent="1"/>
    </xf>
    <xf numFmtId="38" fontId="57" fillId="0" borderId="19" xfId="49" applyFont="1" applyFill="1" applyBorder="1" applyAlignment="1">
      <alignment horizontal="right" vertical="center" indent="1"/>
    </xf>
    <xf numFmtId="0" fontId="57" fillId="0" borderId="17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38" fontId="57" fillId="0" borderId="18" xfId="49" applyFont="1" applyFill="1" applyBorder="1" applyAlignment="1">
      <alignment horizontal="center" vertical="center"/>
    </xf>
    <xf numFmtId="38" fontId="57" fillId="0" borderId="0" xfId="49" applyFont="1" applyFill="1" applyBorder="1" applyAlignment="1">
      <alignment horizontal="center" vertical="center"/>
    </xf>
    <xf numFmtId="38" fontId="57" fillId="0" borderId="23" xfId="49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distributed" vertical="center" indent="1"/>
    </xf>
    <xf numFmtId="0" fontId="57" fillId="0" borderId="24" xfId="0" applyFont="1" applyFill="1" applyBorder="1" applyAlignment="1">
      <alignment horizontal="distributed" vertical="center" indent="1"/>
    </xf>
    <xf numFmtId="0" fontId="57" fillId="0" borderId="45" xfId="0" applyFont="1" applyFill="1" applyBorder="1" applyAlignment="1">
      <alignment horizontal="distributed" vertical="center" indent="1"/>
    </xf>
    <xf numFmtId="0" fontId="57" fillId="0" borderId="10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83" xfId="0" applyFont="1" applyFill="1" applyBorder="1" applyAlignment="1">
      <alignment horizontal="center" vertical="center"/>
    </xf>
    <xf numFmtId="204" fontId="57" fillId="0" borderId="25" xfId="49" applyNumberFormat="1" applyFont="1" applyFill="1" applyBorder="1" applyAlignment="1">
      <alignment horizontal="right" vertical="center" indent="1"/>
    </xf>
    <xf numFmtId="204" fontId="57" fillId="0" borderId="0" xfId="49" applyNumberFormat="1" applyFont="1" applyFill="1" applyBorder="1" applyAlignment="1">
      <alignment horizontal="right" vertical="center" indent="1"/>
    </xf>
    <xf numFmtId="0" fontId="57" fillId="0" borderId="29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8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38" fontId="57" fillId="0" borderId="83" xfId="49" applyFont="1" applyFill="1" applyBorder="1" applyAlignment="1">
      <alignment horizontal="right" vertical="center" indent="1"/>
    </xf>
    <xf numFmtId="204" fontId="57" fillId="0" borderId="18" xfId="49" applyNumberFormat="1" applyFont="1" applyFill="1" applyBorder="1" applyAlignment="1">
      <alignment horizontal="right" vertical="center" indent="1"/>
    </xf>
    <xf numFmtId="204" fontId="57" fillId="0" borderId="21" xfId="49" applyNumberFormat="1" applyFont="1" applyFill="1" applyBorder="1" applyAlignment="1">
      <alignment horizontal="right" vertical="center" indent="1"/>
    </xf>
    <xf numFmtId="204" fontId="57" fillId="0" borderId="83" xfId="49" applyNumberFormat="1" applyFont="1" applyFill="1" applyBorder="1" applyAlignment="1">
      <alignment horizontal="right" vertical="center" indent="1"/>
    </xf>
    <xf numFmtId="204" fontId="57" fillId="0" borderId="10" xfId="49" applyNumberFormat="1" applyFont="1" applyFill="1" applyBorder="1" applyAlignment="1">
      <alignment horizontal="right" vertical="center" indent="1"/>
    </xf>
    <xf numFmtId="204" fontId="57" fillId="0" borderId="24" xfId="49" applyNumberFormat="1" applyFont="1" applyFill="1" applyBorder="1" applyAlignment="1">
      <alignment horizontal="right" vertical="center" indent="1"/>
    </xf>
    <xf numFmtId="204" fontId="57" fillId="0" borderId="45" xfId="49" applyNumberFormat="1" applyFont="1" applyFill="1" applyBorder="1" applyAlignment="1">
      <alignment horizontal="right" vertical="center" indent="1"/>
    </xf>
    <xf numFmtId="38" fontId="57" fillId="0" borderId="36" xfId="49" applyFont="1" applyFill="1" applyBorder="1" applyAlignment="1">
      <alignment horizontal="right" vertical="center" indent="1"/>
    </xf>
    <xf numFmtId="38" fontId="57" fillId="0" borderId="34" xfId="49" applyFont="1" applyFill="1" applyBorder="1" applyAlignment="1">
      <alignment horizontal="right" vertical="center" indent="1"/>
    </xf>
    <xf numFmtId="38" fontId="57" fillId="0" borderId="25" xfId="49" applyFont="1" applyFill="1" applyBorder="1" applyAlignment="1">
      <alignment horizontal="right" vertical="center" indent="1"/>
    </xf>
    <xf numFmtId="38" fontId="57" fillId="0" borderId="23" xfId="49" applyFont="1" applyFill="1" applyBorder="1" applyAlignment="1">
      <alignment horizontal="right" vertical="center" indent="1"/>
    </xf>
    <xf numFmtId="204" fontId="57" fillId="0" borderId="19" xfId="49" applyNumberFormat="1" applyFont="1" applyFill="1" applyBorder="1" applyAlignment="1">
      <alignment horizontal="right" vertical="center" indent="1"/>
    </xf>
    <xf numFmtId="204" fontId="57" fillId="0" borderId="17" xfId="49" applyNumberFormat="1" applyFont="1" applyFill="1" applyBorder="1" applyAlignment="1">
      <alignment horizontal="right" vertical="center" indent="1"/>
    </xf>
    <xf numFmtId="49" fontId="57" fillId="0" borderId="18" xfId="49" applyNumberFormat="1" applyFont="1" applyFill="1" applyBorder="1" applyAlignment="1" quotePrefix="1">
      <alignment horizontal="right" vertical="center" indent="1"/>
    </xf>
    <xf numFmtId="49" fontId="57" fillId="0" borderId="0" xfId="49" applyNumberFormat="1" applyFont="1" applyFill="1" applyBorder="1" applyAlignment="1">
      <alignment horizontal="right" vertical="center" indent="1"/>
    </xf>
    <xf numFmtId="49" fontId="57" fillId="0" borderId="34" xfId="49" applyNumberFormat="1" applyFont="1" applyFill="1" applyBorder="1" applyAlignment="1">
      <alignment horizontal="right" vertical="center" indent="1"/>
    </xf>
    <xf numFmtId="38" fontId="57" fillId="0" borderId="44" xfId="49" applyFont="1" applyFill="1" applyBorder="1" applyAlignment="1">
      <alignment horizontal="right" vertical="center" indent="1"/>
    </xf>
    <xf numFmtId="38" fontId="57" fillId="0" borderId="33" xfId="49" applyFont="1" applyFill="1" applyBorder="1" applyAlignment="1">
      <alignment horizontal="right" vertical="center" indent="1"/>
    </xf>
    <xf numFmtId="38" fontId="57" fillId="0" borderId="17" xfId="49" applyFont="1" applyFill="1" applyBorder="1" applyAlignment="1">
      <alignment horizontal="right" vertical="center" indent="1"/>
    </xf>
    <xf numFmtId="0" fontId="57" fillId="0" borderId="18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0" fontId="57" fillId="0" borderId="19" xfId="0" applyFont="1" applyFill="1" applyBorder="1" applyAlignment="1">
      <alignment horizontal="distributed" vertical="center"/>
    </xf>
    <xf numFmtId="0" fontId="57" fillId="0" borderId="21" xfId="0" applyFont="1" applyFill="1" applyBorder="1" applyAlignment="1">
      <alignment horizontal="distributed" vertical="center"/>
    </xf>
    <xf numFmtId="0" fontId="57" fillId="0" borderId="10" xfId="0" applyFont="1" applyFill="1" applyBorder="1" applyAlignment="1">
      <alignment horizontal="distributed" vertical="center"/>
    </xf>
    <xf numFmtId="0" fontId="57" fillId="0" borderId="24" xfId="0" applyFont="1" applyFill="1" applyBorder="1" applyAlignment="1">
      <alignment horizontal="distributed" vertical="center"/>
    </xf>
    <xf numFmtId="0" fontId="57" fillId="0" borderId="45" xfId="0" applyFont="1" applyFill="1" applyBorder="1" applyAlignment="1">
      <alignment horizontal="distributed" vertical="center"/>
    </xf>
    <xf numFmtId="0" fontId="57" fillId="0" borderId="17" xfId="0" applyFont="1" applyFill="1" applyBorder="1" applyAlignment="1">
      <alignment horizontal="distributed" vertical="center"/>
    </xf>
    <xf numFmtId="0" fontId="57" fillId="0" borderId="25" xfId="0" applyFont="1" applyFill="1" applyBorder="1" applyAlignment="1">
      <alignment horizontal="distributed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87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201" fontId="57" fillId="0" borderId="19" xfId="0" applyNumberFormat="1" applyFont="1" applyBorder="1" applyAlignment="1">
      <alignment horizontal="right" vertical="center" indent="1"/>
    </xf>
    <xf numFmtId="201" fontId="57" fillId="0" borderId="21" xfId="0" applyNumberFormat="1" applyFont="1" applyBorder="1" applyAlignment="1">
      <alignment horizontal="right" vertical="center" indent="1"/>
    </xf>
    <xf numFmtId="201" fontId="57" fillId="0" borderId="83" xfId="0" applyNumberFormat="1" applyFont="1" applyBorder="1" applyAlignment="1">
      <alignment horizontal="right" vertical="center" indent="1"/>
    </xf>
    <xf numFmtId="0" fontId="57" fillId="0" borderId="18" xfId="0" applyFont="1" applyFill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 indent="1"/>
    </xf>
    <xf numFmtId="0" fontId="57" fillId="0" borderId="23" xfId="0" applyFont="1" applyFill="1" applyBorder="1" applyAlignment="1">
      <alignment horizontal="right" vertical="center" indent="1"/>
    </xf>
    <xf numFmtId="0" fontId="57" fillId="0" borderId="21" xfId="0" applyFont="1" applyBorder="1" applyAlignment="1">
      <alignment horizontal="right" vertical="center" indent="1"/>
    </xf>
    <xf numFmtId="0" fontId="57" fillId="0" borderId="83" xfId="0" applyFont="1" applyBorder="1" applyAlignment="1">
      <alignment horizontal="right" vertical="center" indent="1"/>
    </xf>
    <xf numFmtId="201" fontId="57" fillId="0" borderId="18" xfId="0" applyNumberFormat="1" applyFont="1" applyFill="1" applyBorder="1" applyAlignment="1">
      <alignment horizontal="right" vertical="center" indent="1"/>
    </xf>
    <xf numFmtId="201" fontId="57" fillId="0" borderId="0" xfId="0" applyNumberFormat="1" applyFont="1" applyFill="1" applyBorder="1" applyAlignment="1">
      <alignment horizontal="right" vertical="center" indent="1"/>
    </xf>
    <xf numFmtId="201" fontId="57" fillId="0" borderId="23" xfId="0" applyNumberFormat="1" applyFont="1" applyFill="1" applyBorder="1" applyAlignment="1">
      <alignment horizontal="right" vertical="center" indent="1"/>
    </xf>
    <xf numFmtId="0" fontId="57" fillId="0" borderId="19" xfId="0" applyFont="1" applyFill="1" applyBorder="1" applyAlignment="1">
      <alignment horizontal="right" vertical="center"/>
    </xf>
    <xf numFmtId="0" fontId="57" fillId="0" borderId="21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distributed" vertical="center" indent="1"/>
    </xf>
    <xf numFmtId="0" fontId="57" fillId="0" borderId="70" xfId="0" applyFont="1" applyFill="1" applyBorder="1" applyAlignment="1">
      <alignment horizontal="distributed" vertical="center" indent="1"/>
    </xf>
    <xf numFmtId="0" fontId="57" fillId="0" borderId="22" xfId="0" applyFont="1" applyFill="1" applyBorder="1" applyAlignment="1">
      <alignment horizontal="distributed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38" fontId="57" fillId="0" borderId="10" xfId="49" applyFont="1" applyFill="1" applyBorder="1" applyAlignment="1">
      <alignment horizontal="center" vertical="center"/>
    </xf>
    <xf numFmtId="38" fontId="57" fillId="0" borderId="24" xfId="49" applyFont="1" applyFill="1" applyBorder="1" applyAlignment="1">
      <alignment horizontal="center" vertical="center"/>
    </xf>
    <xf numFmtId="38" fontId="57" fillId="0" borderId="45" xfId="49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80" fontId="57" fillId="0" borderId="18" xfId="0" applyNumberFormat="1" applyFont="1" applyBorder="1" applyAlignment="1" applyProtection="1">
      <alignment vertical="center"/>
      <protection locked="0"/>
    </xf>
    <xf numFmtId="180" fontId="57" fillId="0" borderId="0" xfId="0" applyNumberFormat="1" applyFont="1" applyBorder="1" applyAlignment="1" applyProtection="1">
      <alignment vertical="center"/>
      <protection locked="0"/>
    </xf>
    <xf numFmtId="180" fontId="57" fillId="0" borderId="34" xfId="0" applyNumberFormat="1" applyFont="1" applyBorder="1" applyAlignment="1" applyProtection="1">
      <alignment vertical="center"/>
      <protection locked="0"/>
    </xf>
    <xf numFmtId="180" fontId="57" fillId="0" borderId="36" xfId="0" applyNumberFormat="1" applyFont="1" applyBorder="1" applyAlignment="1" applyProtection="1">
      <alignment vertical="center"/>
      <protection locked="0"/>
    </xf>
    <xf numFmtId="185" fontId="57" fillId="0" borderId="36" xfId="0" applyNumberFormat="1" applyFont="1" applyBorder="1" applyAlignment="1">
      <alignment horizontal="right" vertical="center"/>
    </xf>
    <xf numFmtId="185" fontId="57" fillId="0" borderId="0" xfId="0" applyNumberFormat="1" applyFont="1" applyAlignment="1">
      <alignment horizontal="right" vertical="center"/>
    </xf>
    <xf numFmtId="178" fontId="57" fillId="0" borderId="88" xfId="0" applyNumberFormat="1" applyFont="1" applyBorder="1" applyAlignment="1">
      <alignment vertical="center"/>
    </xf>
    <xf numFmtId="178" fontId="57" fillId="0" borderId="89" xfId="0" applyNumberFormat="1" applyFont="1" applyBorder="1" applyAlignment="1">
      <alignment vertical="center"/>
    </xf>
    <xf numFmtId="178" fontId="57" fillId="0" borderId="90" xfId="0" applyNumberFormat="1" applyFont="1" applyBorder="1" applyAlignment="1">
      <alignment vertical="center"/>
    </xf>
    <xf numFmtId="49" fontId="57" fillId="0" borderId="19" xfId="0" applyNumberFormat="1" applyFont="1" applyFill="1" applyBorder="1" applyAlignment="1" applyProtection="1">
      <alignment horizontal="center" vertical="center"/>
      <protection locked="0"/>
    </xf>
    <xf numFmtId="49" fontId="57" fillId="0" borderId="21" xfId="0" applyNumberFormat="1" applyFont="1" applyFill="1" applyBorder="1" applyAlignment="1" applyProtection="1">
      <alignment horizontal="center" vertical="center"/>
      <protection locked="0"/>
    </xf>
    <xf numFmtId="194" fontId="57" fillId="0" borderId="0" xfId="49" applyNumberFormat="1" applyFont="1" applyFill="1" applyBorder="1" applyAlignment="1" applyProtection="1">
      <alignment horizontal="center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57" fillId="0" borderId="23" xfId="0" applyNumberFormat="1" applyFont="1" applyFill="1" applyBorder="1" applyAlignment="1" applyProtection="1">
      <alignment horizontal="center" vertical="center"/>
      <protection locked="0"/>
    </xf>
    <xf numFmtId="49" fontId="57" fillId="0" borderId="18" xfId="0" applyNumberFormat="1" applyFont="1" applyFill="1" applyBorder="1" applyAlignment="1" applyProtection="1">
      <alignment horizontal="right" vertical="center"/>
      <protection locked="0"/>
    </xf>
    <xf numFmtId="49" fontId="57" fillId="0" borderId="0" xfId="0" applyNumberFormat="1" applyFont="1" applyFill="1" applyBorder="1" applyAlignment="1" applyProtection="1">
      <alignment horizontal="right" vertical="center"/>
      <protection locked="0"/>
    </xf>
    <xf numFmtId="49" fontId="57" fillId="0" borderId="0" xfId="0" applyNumberFormat="1" applyFont="1" applyFill="1" applyBorder="1" applyAlignment="1" applyProtection="1">
      <alignment horizontal="left" vertical="center"/>
      <protection locked="0"/>
    </xf>
    <xf numFmtId="49" fontId="57" fillId="0" borderId="23" xfId="0" applyNumberFormat="1" applyFont="1" applyFill="1" applyBorder="1" applyAlignment="1" applyProtection="1">
      <alignment horizontal="left" vertical="center"/>
      <protection locked="0"/>
    </xf>
    <xf numFmtId="49" fontId="57" fillId="0" borderId="18" xfId="0" applyNumberFormat="1" applyFont="1" applyFill="1" applyBorder="1" applyAlignment="1" applyProtection="1">
      <alignment horizontal="center" vertical="center"/>
      <protection locked="0"/>
    </xf>
    <xf numFmtId="49" fontId="57" fillId="0" borderId="17" xfId="0" applyNumberFormat="1" applyFont="1" applyFill="1" applyBorder="1" applyAlignment="1" applyProtection="1">
      <alignment horizontal="right" vertical="center"/>
      <protection locked="0"/>
    </xf>
    <xf numFmtId="49" fontId="57" fillId="0" borderId="25" xfId="0" applyNumberFormat="1" applyFont="1" applyFill="1" applyBorder="1" applyAlignment="1" applyProtection="1">
      <alignment horizontal="right" vertical="center"/>
      <protection locked="0"/>
    </xf>
    <xf numFmtId="185" fontId="57" fillId="0" borderId="18" xfId="0" applyNumberFormat="1" applyFont="1" applyBorder="1" applyAlignment="1">
      <alignment horizontal="right" vertical="center"/>
    </xf>
    <xf numFmtId="185" fontId="57" fillId="0" borderId="19" xfId="0" applyNumberFormat="1" applyFont="1" applyBorder="1" applyAlignment="1">
      <alignment horizontal="right" vertical="center"/>
    </xf>
    <xf numFmtId="185" fontId="57" fillId="0" borderId="21" xfId="0" applyNumberFormat="1" applyFont="1" applyBorder="1" applyAlignment="1">
      <alignment horizontal="right" vertical="center"/>
    </xf>
    <xf numFmtId="185" fontId="57" fillId="0" borderId="10" xfId="0" applyNumberFormat="1" applyFont="1" applyBorder="1" applyAlignment="1">
      <alignment horizontal="right" vertical="center"/>
    </xf>
    <xf numFmtId="185" fontId="57" fillId="0" borderId="24" xfId="0" applyNumberFormat="1" applyFont="1" applyBorder="1" applyAlignment="1">
      <alignment horizontal="right" vertical="center"/>
    </xf>
    <xf numFmtId="185" fontId="57" fillId="0" borderId="31" xfId="0" applyNumberFormat="1" applyFont="1" applyBorder="1" applyAlignment="1">
      <alignment horizontal="right" vertical="center"/>
    </xf>
    <xf numFmtId="178" fontId="57" fillId="0" borderId="91" xfId="0" applyNumberFormat="1" applyFont="1" applyBorder="1" applyAlignment="1" applyProtection="1">
      <alignment vertical="center"/>
      <protection locked="0"/>
    </xf>
    <xf numFmtId="178" fontId="57" fillId="0" borderId="92" xfId="0" applyNumberFormat="1" applyFont="1" applyBorder="1" applyAlignment="1" applyProtection="1">
      <alignment vertical="center"/>
      <protection locked="0"/>
    </xf>
    <xf numFmtId="178" fontId="57" fillId="0" borderId="93" xfId="0" applyNumberFormat="1" applyFont="1" applyBorder="1" applyAlignment="1" applyProtection="1">
      <alignment vertical="center"/>
      <protection locked="0"/>
    </xf>
    <xf numFmtId="178" fontId="57" fillId="0" borderId="94" xfId="0" applyNumberFormat="1" applyFont="1" applyBorder="1" applyAlignment="1" applyProtection="1">
      <alignment vertical="center"/>
      <protection locked="0"/>
    </xf>
    <xf numFmtId="178" fontId="57" fillId="0" borderId="95" xfId="0" applyNumberFormat="1" applyFont="1" applyBorder="1" applyAlignment="1" applyProtection="1">
      <alignment vertical="center"/>
      <protection locked="0"/>
    </xf>
    <xf numFmtId="178" fontId="57" fillId="0" borderId="96" xfId="0" applyNumberFormat="1" applyFont="1" applyBorder="1" applyAlignment="1">
      <alignment vertical="center"/>
    </xf>
    <xf numFmtId="178" fontId="57" fillId="0" borderId="97" xfId="0" applyNumberFormat="1" applyFont="1" applyBorder="1" applyAlignment="1">
      <alignment vertical="center"/>
    </xf>
    <xf numFmtId="49" fontId="57" fillId="0" borderId="18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194" fontId="57" fillId="0" borderId="21" xfId="49" applyNumberFormat="1" applyFont="1" applyBorder="1" applyAlignment="1">
      <alignment horizontal="center" vertical="center"/>
    </xf>
    <xf numFmtId="194" fontId="57" fillId="0" borderId="0" xfId="49" applyNumberFormat="1" applyFont="1" applyAlignment="1">
      <alignment horizontal="center" vertical="center"/>
    </xf>
    <xf numFmtId="49" fontId="57" fillId="0" borderId="23" xfId="0" applyNumberFormat="1" applyFont="1" applyBorder="1" applyAlignment="1">
      <alignment horizontal="center" vertical="center"/>
    </xf>
    <xf numFmtId="185" fontId="57" fillId="0" borderId="38" xfId="0" applyNumberFormat="1" applyFont="1" applyBorder="1" applyAlignment="1">
      <alignment horizontal="right" vertical="center"/>
    </xf>
    <xf numFmtId="178" fontId="57" fillId="0" borderId="98" xfId="0" applyNumberFormat="1" applyFont="1" applyBorder="1" applyAlignment="1" applyProtection="1">
      <alignment vertical="center"/>
      <protection locked="0"/>
    </xf>
    <xf numFmtId="178" fontId="57" fillId="0" borderId="99" xfId="0" applyNumberFormat="1" applyFont="1" applyBorder="1" applyAlignment="1" applyProtection="1">
      <alignment vertical="center"/>
      <protection locked="0"/>
    </xf>
    <xf numFmtId="178" fontId="57" fillId="0" borderId="100" xfId="0" applyNumberFormat="1" applyFont="1" applyBorder="1" applyAlignment="1" applyProtection="1">
      <alignment vertical="center"/>
      <protection locked="0"/>
    </xf>
    <xf numFmtId="178" fontId="57" fillId="0" borderId="101" xfId="0" applyNumberFormat="1" applyFont="1" applyBorder="1" applyAlignment="1" applyProtection="1">
      <alignment vertical="center"/>
      <protection locked="0"/>
    </xf>
    <xf numFmtId="178" fontId="57" fillId="0" borderId="102" xfId="0" applyNumberFormat="1" applyFont="1" applyBorder="1" applyAlignment="1" applyProtection="1">
      <alignment vertical="center"/>
      <protection locked="0"/>
    </xf>
    <xf numFmtId="49" fontId="57" fillId="0" borderId="18" xfId="0" applyNumberFormat="1" applyFont="1" applyBorder="1" applyAlignment="1" applyProtection="1">
      <alignment horizontal="center" vertical="center"/>
      <protection locked="0"/>
    </xf>
    <xf numFmtId="49" fontId="57" fillId="0" borderId="0" xfId="0" applyNumberFormat="1" applyFont="1" applyAlignment="1" applyProtection="1">
      <alignment horizontal="center" vertical="center"/>
      <protection locked="0"/>
    </xf>
    <xf numFmtId="194" fontId="57" fillId="0" borderId="0" xfId="49" applyNumberFormat="1" applyFont="1" applyAlignment="1" applyProtection="1">
      <alignment horizontal="center" vertical="center"/>
      <protection locked="0"/>
    </xf>
    <xf numFmtId="49" fontId="57" fillId="0" borderId="23" xfId="0" applyNumberFormat="1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>
      <alignment horizontal="center" vertical="center"/>
    </xf>
    <xf numFmtId="194" fontId="57" fillId="0" borderId="0" xfId="49" applyNumberFormat="1" applyFont="1" applyBorder="1" applyAlignment="1">
      <alignment horizontal="center" vertical="center"/>
    </xf>
    <xf numFmtId="185" fontId="57" fillId="0" borderId="44" xfId="0" applyNumberFormat="1" applyFont="1" applyBorder="1" applyAlignment="1">
      <alignment horizontal="right" vertical="center"/>
    </xf>
    <xf numFmtId="185" fontId="57" fillId="0" borderId="25" xfId="0" applyNumberFormat="1" applyFont="1" applyBorder="1" applyAlignment="1">
      <alignment horizontal="right" vertical="center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25" xfId="0" applyFont="1" applyBorder="1" applyAlignment="1" applyProtection="1">
      <alignment horizontal="center" vertical="center"/>
      <protection locked="0"/>
    </xf>
    <xf numFmtId="194" fontId="57" fillId="0" borderId="25" xfId="49" applyNumberFormat="1" applyFont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178" fontId="57" fillId="0" borderId="57" xfId="0" applyNumberFormat="1" applyFont="1" applyBorder="1" applyAlignment="1" applyProtection="1">
      <alignment vertical="center"/>
      <protection locked="0"/>
    </xf>
    <xf numFmtId="178" fontId="57" fillId="0" borderId="103" xfId="0" applyNumberFormat="1" applyFont="1" applyBorder="1" applyAlignment="1" applyProtection="1">
      <alignment vertical="center"/>
      <protection locked="0"/>
    </xf>
    <xf numFmtId="178" fontId="57" fillId="0" borderId="104" xfId="0" applyNumberFormat="1" applyFont="1" applyBorder="1" applyAlignment="1" applyProtection="1">
      <alignment vertical="center"/>
      <protection locked="0"/>
    </xf>
    <xf numFmtId="178" fontId="57" fillId="0" borderId="105" xfId="0" applyNumberFormat="1" applyFont="1" applyBorder="1" applyAlignment="1" applyProtection="1">
      <alignment vertical="center"/>
      <protection locked="0"/>
    </xf>
    <xf numFmtId="178" fontId="57" fillId="0" borderId="106" xfId="0" applyNumberFormat="1" applyFont="1" applyBorder="1" applyAlignment="1" applyProtection="1">
      <alignment vertical="center"/>
      <protection locked="0"/>
    </xf>
    <xf numFmtId="178" fontId="57" fillId="0" borderId="71" xfId="0" applyNumberFormat="1" applyFont="1" applyBorder="1" applyAlignment="1" applyProtection="1">
      <alignment vertical="center"/>
      <protection locked="0"/>
    </xf>
    <xf numFmtId="178" fontId="57" fillId="0" borderId="39" xfId="0" applyNumberFormat="1" applyFont="1" applyBorder="1" applyAlignment="1" applyProtection="1">
      <alignment vertical="center"/>
      <protection locked="0"/>
    </xf>
    <xf numFmtId="194" fontId="57" fillId="0" borderId="25" xfId="49" applyNumberFormat="1" applyFont="1" applyFill="1" applyBorder="1" applyAlignment="1">
      <alignment horizontal="center" vertical="center"/>
    </xf>
    <xf numFmtId="194" fontId="57" fillId="0" borderId="21" xfId="49" applyNumberFormat="1" applyFont="1" applyFill="1" applyBorder="1" applyAlignment="1">
      <alignment horizontal="center" vertical="center"/>
    </xf>
    <xf numFmtId="0" fontId="57" fillId="0" borderId="107" xfId="0" applyFont="1" applyFill="1" applyBorder="1" applyAlignment="1">
      <alignment horizontal="center" vertical="center"/>
    </xf>
    <xf numFmtId="0" fontId="57" fillId="0" borderId="108" xfId="0" applyFont="1" applyFill="1" applyBorder="1" applyAlignment="1">
      <alignment horizontal="center" vertical="center"/>
    </xf>
    <xf numFmtId="0" fontId="57" fillId="0" borderId="109" xfId="0" applyFont="1" applyFill="1" applyBorder="1" applyAlignment="1">
      <alignment horizontal="center" vertical="center"/>
    </xf>
    <xf numFmtId="0" fontId="57" fillId="0" borderId="110" xfId="0" applyFont="1" applyFill="1" applyBorder="1" applyAlignment="1">
      <alignment horizontal="center" vertical="center"/>
    </xf>
    <xf numFmtId="0" fontId="57" fillId="0" borderId="111" xfId="0" applyFont="1" applyFill="1" applyBorder="1" applyAlignment="1">
      <alignment horizontal="center" vertical="center"/>
    </xf>
    <xf numFmtId="0" fontId="57" fillId="0" borderId="112" xfId="0" applyFont="1" applyFill="1" applyBorder="1" applyAlignment="1">
      <alignment horizontal="center" vertical="center"/>
    </xf>
    <xf numFmtId="0" fontId="57" fillId="0" borderId="113" xfId="0" applyFont="1" applyFill="1" applyBorder="1" applyAlignment="1">
      <alignment horizontal="center" vertical="center"/>
    </xf>
    <xf numFmtId="180" fontId="57" fillId="0" borderId="71" xfId="0" applyNumberFormat="1" applyFont="1" applyBorder="1" applyAlignment="1" applyProtection="1">
      <alignment vertical="center"/>
      <protection locked="0"/>
    </xf>
    <xf numFmtId="180" fontId="57" fillId="0" borderId="82" xfId="0" applyNumberFormat="1" applyFont="1" applyBorder="1" applyAlignment="1" applyProtection="1">
      <alignment vertical="center"/>
      <protection locked="0"/>
    </xf>
    <xf numFmtId="180" fontId="57" fillId="0" borderId="36" xfId="0" applyNumberFormat="1" applyFont="1" applyFill="1" applyBorder="1" applyAlignment="1" applyProtection="1">
      <alignment vertical="center"/>
      <protection locked="0"/>
    </xf>
    <xf numFmtId="180" fontId="57" fillId="0" borderId="0" xfId="0" applyNumberFormat="1" applyFont="1" applyFill="1" applyBorder="1" applyAlignment="1" applyProtection="1">
      <alignment vertical="center"/>
      <protection locked="0"/>
    </xf>
    <xf numFmtId="180" fontId="57" fillId="0" borderId="34" xfId="0" applyNumberFormat="1" applyFont="1" applyFill="1" applyBorder="1" applyAlignment="1" applyProtection="1">
      <alignment vertical="center"/>
      <protection locked="0"/>
    </xf>
    <xf numFmtId="178" fontId="57" fillId="0" borderId="36" xfId="0" applyNumberFormat="1" applyFont="1" applyFill="1" applyBorder="1" applyAlignment="1" applyProtection="1">
      <alignment vertical="center"/>
      <protection locked="0"/>
    </xf>
    <xf numFmtId="178" fontId="57" fillId="0" borderId="0" xfId="0" applyNumberFormat="1" applyFont="1" applyFill="1" applyBorder="1" applyAlignment="1" applyProtection="1">
      <alignment vertical="center"/>
      <protection locked="0"/>
    </xf>
    <xf numFmtId="178" fontId="57" fillId="0" borderId="23" xfId="0" applyNumberFormat="1" applyFont="1" applyFill="1" applyBorder="1" applyAlignment="1" applyProtection="1">
      <alignment vertical="center"/>
      <protection locked="0"/>
    </xf>
    <xf numFmtId="180" fontId="57" fillId="0" borderId="18" xfId="0" applyNumberFormat="1" applyFont="1" applyFill="1" applyBorder="1" applyAlignment="1" applyProtection="1">
      <alignment vertical="center"/>
      <protection locked="0"/>
    </xf>
    <xf numFmtId="0" fontId="57" fillId="0" borderId="72" xfId="0" applyFont="1" applyFill="1" applyBorder="1" applyAlignment="1">
      <alignment horizontal="center" vertical="center" shrinkToFit="1"/>
    </xf>
    <xf numFmtId="0" fontId="60" fillId="0" borderId="72" xfId="0" applyFont="1" applyFill="1" applyBorder="1" applyAlignment="1">
      <alignment horizontal="center" vertical="center" shrinkToFit="1"/>
    </xf>
    <xf numFmtId="0" fontId="57" fillId="0" borderId="32" xfId="0" applyFont="1" applyFill="1" applyBorder="1" applyAlignment="1">
      <alignment horizontal="center" vertical="center" shrinkToFit="1"/>
    </xf>
    <xf numFmtId="0" fontId="57" fillId="0" borderId="15" xfId="0" applyFont="1" applyFill="1" applyBorder="1" applyAlignment="1">
      <alignment horizontal="center" vertical="center" shrinkToFit="1"/>
    </xf>
    <xf numFmtId="178" fontId="57" fillId="0" borderId="36" xfId="0" applyNumberFormat="1" applyFont="1" applyBorder="1" applyAlignment="1" applyProtection="1">
      <alignment vertical="center"/>
      <protection locked="0"/>
    </xf>
    <xf numFmtId="178" fontId="57" fillId="0" borderId="0" xfId="0" applyNumberFormat="1" applyFont="1" applyBorder="1" applyAlignment="1" applyProtection="1">
      <alignment vertical="center"/>
      <protection locked="0"/>
    </xf>
    <xf numFmtId="178" fontId="57" fillId="0" borderId="23" xfId="0" applyNumberFormat="1" applyFont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right" vertical="center" indent="2"/>
    </xf>
    <xf numFmtId="49" fontId="2" fillId="0" borderId="0" xfId="0" applyNumberFormat="1" applyFont="1" applyFill="1" applyBorder="1" applyAlignment="1">
      <alignment horizontal="right" vertical="center" indent="2"/>
    </xf>
    <xf numFmtId="49" fontId="2" fillId="0" borderId="23" xfId="0" applyNumberFormat="1" applyFont="1" applyFill="1" applyBorder="1" applyAlignment="1">
      <alignment horizontal="right" vertical="center" indent="2"/>
    </xf>
    <xf numFmtId="184" fontId="2" fillId="0" borderId="18" xfId="0" applyNumberFormat="1" applyFont="1" applyFill="1" applyBorder="1" applyAlignment="1">
      <alignment horizontal="right" vertical="center" indent="1"/>
    </xf>
    <xf numFmtId="184" fontId="2" fillId="0" borderId="0" xfId="0" applyNumberFormat="1" applyFont="1" applyFill="1" applyBorder="1" applyAlignment="1">
      <alignment horizontal="right" vertical="center" indent="1"/>
    </xf>
    <xf numFmtId="184" fontId="2" fillId="0" borderId="23" xfId="0" applyNumberFormat="1" applyFont="1" applyFill="1" applyBorder="1" applyAlignment="1">
      <alignment horizontal="right" vertical="center" indent="1"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right" vertical="center"/>
    </xf>
    <xf numFmtId="184" fontId="2" fillId="0" borderId="54" xfId="0" applyNumberFormat="1" applyFont="1" applyFill="1" applyBorder="1" applyAlignment="1">
      <alignment horizontal="right" vertical="center" indent="1"/>
    </xf>
    <xf numFmtId="49" fontId="2" fillId="0" borderId="54" xfId="0" applyNumberFormat="1" applyFont="1" applyFill="1" applyBorder="1" applyAlignment="1">
      <alignment horizontal="right" vertical="center" indent="2"/>
    </xf>
    <xf numFmtId="3" fontId="2" fillId="0" borderId="91" xfId="0" applyNumberFormat="1" applyFont="1" applyFill="1" applyBorder="1" applyAlignment="1">
      <alignment horizontal="right" vertical="center"/>
    </xf>
    <xf numFmtId="0" fontId="2" fillId="0" borderId="92" xfId="0" applyNumberFormat="1" applyFont="1" applyFill="1" applyBorder="1" applyAlignment="1">
      <alignment horizontal="right" vertical="center"/>
    </xf>
    <xf numFmtId="0" fontId="2" fillId="0" borderId="93" xfId="0" applyNumberFormat="1" applyFont="1" applyFill="1" applyBorder="1" applyAlignment="1">
      <alignment horizontal="right" vertical="center"/>
    </xf>
    <xf numFmtId="0" fontId="2" fillId="0" borderId="114" xfId="0" applyNumberFormat="1" applyFont="1" applyFill="1" applyBorder="1" applyAlignment="1">
      <alignment horizontal="right" vertical="center"/>
    </xf>
    <xf numFmtId="0" fontId="2" fillId="0" borderId="115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 indent="1"/>
    </xf>
    <xf numFmtId="0" fontId="14" fillId="0" borderId="70" xfId="0" applyFont="1" applyFill="1" applyBorder="1" applyAlignment="1">
      <alignment horizontal="distributed" vertical="center" indent="1"/>
    </xf>
    <xf numFmtId="3" fontId="2" fillId="0" borderId="14" xfId="0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right" vertical="center" indent="1"/>
    </xf>
    <xf numFmtId="3" fontId="2" fillId="0" borderId="26" xfId="0" applyNumberFormat="1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right" vertical="center" indent="1"/>
    </xf>
    <xf numFmtId="3" fontId="2" fillId="0" borderId="84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 indent="1"/>
    </xf>
    <xf numFmtId="0" fontId="2" fillId="0" borderId="77" xfId="0" applyFont="1" applyFill="1" applyBorder="1" applyAlignment="1">
      <alignment horizontal="distributed" vertical="center" indent="1"/>
    </xf>
    <xf numFmtId="3" fontId="2" fillId="0" borderId="47" xfId="0" applyNumberFormat="1" applyFont="1" applyFill="1" applyBorder="1" applyAlignment="1">
      <alignment horizontal="right" vertical="center" indent="1"/>
    </xf>
    <xf numFmtId="0" fontId="2" fillId="0" borderId="52" xfId="0" applyFont="1" applyFill="1" applyBorder="1" applyAlignment="1">
      <alignment horizontal="right" vertical="center" indent="1"/>
    </xf>
    <xf numFmtId="3" fontId="2" fillId="0" borderId="52" xfId="0" applyNumberFormat="1" applyFont="1" applyFill="1" applyBorder="1" applyAlignment="1">
      <alignment horizontal="right" vertical="center" indent="1"/>
    </xf>
    <xf numFmtId="0" fontId="2" fillId="0" borderId="78" xfId="0" applyFont="1" applyFill="1" applyBorder="1" applyAlignment="1">
      <alignment horizontal="right" vertical="center" indent="1"/>
    </xf>
    <xf numFmtId="3" fontId="2" fillId="0" borderId="116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distributed" vertical="center" indent="1"/>
    </xf>
    <xf numFmtId="3" fontId="2" fillId="0" borderId="63" xfId="0" applyNumberFormat="1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 horizontal="right" vertical="center" indent="1"/>
    </xf>
    <xf numFmtId="3" fontId="2" fillId="0" borderId="64" xfId="0" applyNumberFormat="1" applyFont="1" applyFill="1" applyBorder="1" applyAlignment="1">
      <alignment horizontal="right" vertical="center" indent="1"/>
    </xf>
    <xf numFmtId="3" fontId="2" fillId="0" borderId="65" xfId="0" applyNumberFormat="1" applyFont="1" applyFill="1" applyBorder="1" applyAlignment="1">
      <alignment horizontal="right" vertical="center" indent="1"/>
    </xf>
    <xf numFmtId="3" fontId="2" fillId="0" borderId="117" xfId="0" applyNumberFormat="1" applyFont="1" applyFill="1" applyBorder="1" applyAlignment="1">
      <alignment horizontal="right" vertical="center" indent="1"/>
    </xf>
    <xf numFmtId="0" fontId="2" fillId="0" borderId="65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right" vertical="center" indent="1"/>
    </xf>
    <xf numFmtId="49" fontId="2" fillId="0" borderId="114" xfId="0" applyNumberFormat="1" applyFont="1" applyFill="1" applyBorder="1" applyAlignment="1">
      <alignment horizontal="right" vertical="center"/>
    </xf>
    <xf numFmtId="49" fontId="2" fillId="0" borderId="92" xfId="0" applyNumberFormat="1" applyFont="1" applyFill="1" applyBorder="1" applyAlignment="1">
      <alignment horizontal="right" vertical="center"/>
    </xf>
    <xf numFmtId="49" fontId="2" fillId="0" borderId="115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right" vertical="center" indent="1"/>
    </xf>
    <xf numFmtId="49" fontId="2" fillId="0" borderId="0" xfId="0" applyNumberFormat="1" applyFont="1" applyFill="1" applyBorder="1" applyAlignment="1">
      <alignment horizontal="right" vertical="center" indent="1"/>
    </xf>
    <xf numFmtId="49" fontId="2" fillId="0" borderId="23" xfId="0" applyNumberFormat="1" applyFont="1" applyFill="1" applyBorder="1" applyAlignment="1">
      <alignment horizontal="right" vertical="center" indent="1"/>
    </xf>
    <xf numFmtId="0" fontId="2" fillId="0" borderId="56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right" vertical="center"/>
    </xf>
    <xf numFmtId="0" fontId="2" fillId="0" borderId="118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 indent="5"/>
    </xf>
    <xf numFmtId="0" fontId="2" fillId="0" borderId="57" xfId="0" applyFont="1" applyFill="1" applyBorder="1" applyAlignment="1">
      <alignment horizontal="distributed" vertical="center" indent="3"/>
    </xf>
    <xf numFmtId="0" fontId="2" fillId="0" borderId="103" xfId="0" applyFont="1" applyFill="1" applyBorder="1" applyAlignment="1">
      <alignment horizontal="distributed" vertical="center" indent="3"/>
    </xf>
    <xf numFmtId="0" fontId="2" fillId="0" borderId="118" xfId="0" applyFont="1" applyFill="1" applyBorder="1" applyAlignment="1">
      <alignment horizontal="distributed" vertical="center" indent="3"/>
    </xf>
    <xf numFmtId="0" fontId="2" fillId="0" borderId="22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3" fontId="2" fillId="0" borderId="82" xfId="0" applyNumberFormat="1" applyFont="1" applyFill="1" applyBorder="1" applyAlignment="1">
      <alignment horizontal="right" vertical="center"/>
    </xf>
    <xf numFmtId="0" fontId="2" fillId="0" borderId="71" xfId="0" applyNumberFormat="1" applyFont="1" applyFill="1" applyBorder="1" applyAlignment="1">
      <alignment horizontal="right" vertical="center"/>
    </xf>
    <xf numFmtId="3" fontId="2" fillId="0" borderId="71" xfId="0" applyNumberFormat="1" applyFont="1" applyFill="1" applyBorder="1" applyAlignment="1">
      <alignment horizontal="right" vertical="center"/>
    </xf>
    <xf numFmtId="0" fontId="2" fillId="0" borderId="39" xfId="0" applyNumberFormat="1" applyFont="1" applyFill="1" applyBorder="1" applyAlignment="1">
      <alignment horizontal="right" vertical="center"/>
    </xf>
    <xf numFmtId="184" fontId="2" fillId="0" borderId="70" xfId="0" applyNumberFormat="1" applyFont="1" applyFill="1" applyBorder="1" applyAlignment="1">
      <alignment horizontal="right" vertical="center" indent="1"/>
    </xf>
    <xf numFmtId="49" fontId="2" fillId="0" borderId="70" xfId="0" applyNumberFormat="1" applyFont="1" applyFill="1" applyBorder="1" applyAlignment="1">
      <alignment horizontal="right" vertical="center" indent="1"/>
    </xf>
    <xf numFmtId="3" fontId="2" fillId="0" borderId="98" xfId="0" applyNumberFormat="1" applyFont="1" applyFill="1" applyBorder="1" applyAlignment="1">
      <alignment horizontal="right" vertical="center"/>
    </xf>
    <xf numFmtId="0" fontId="2" fillId="0" borderId="99" xfId="0" applyNumberFormat="1" applyFont="1" applyFill="1" applyBorder="1" applyAlignment="1">
      <alignment horizontal="right" vertical="center"/>
    </xf>
    <xf numFmtId="0" fontId="2" fillId="0" borderId="100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119" xfId="0" applyNumberFormat="1" applyFont="1" applyFill="1" applyBorder="1" applyAlignment="1">
      <alignment horizontal="right" vertical="center"/>
    </xf>
    <xf numFmtId="0" fontId="2" fillId="0" borderId="120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3" fontId="2" fillId="0" borderId="72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72" xfId="0" applyNumberFormat="1" applyFont="1" applyFill="1" applyBorder="1" applyAlignment="1">
      <alignment horizontal="right" vertical="center"/>
    </xf>
    <xf numFmtId="49" fontId="2" fillId="0" borderId="56" xfId="0" applyNumberFormat="1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7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top"/>
    </xf>
    <xf numFmtId="0" fontId="2" fillId="0" borderId="55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right" vertical="center" indent="1"/>
    </xf>
    <xf numFmtId="38" fontId="2" fillId="0" borderId="22" xfId="49" applyFont="1" applyFill="1" applyBorder="1" applyAlignment="1">
      <alignment horizontal="right" vertical="center" indent="1"/>
    </xf>
    <xf numFmtId="183" fontId="2" fillId="0" borderId="70" xfId="0" applyNumberFormat="1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center" vertical="center"/>
    </xf>
    <xf numFmtId="3" fontId="2" fillId="0" borderId="70" xfId="0" applyNumberFormat="1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185" fontId="2" fillId="0" borderId="70" xfId="0" applyNumberFormat="1" applyFont="1" applyFill="1" applyBorder="1" applyAlignment="1">
      <alignment horizontal="right" vertical="center"/>
    </xf>
    <xf numFmtId="185" fontId="2" fillId="0" borderId="19" xfId="0" applyNumberFormat="1" applyFont="1" applyFill="1" applyBorder="1" applyAlignment="1">
      <alignment horizontal="right" vertical="center"/>
    </xf>
    <xf numFmtId="195" fontId="2" fillId="0" borderId="39" xfId="0" applyNumberFormat="1" applyFont="1" applyFill="1" applyBorder="1" applyAlignment="1">
      <alignment horizontal="right" vertical="center"/>
    </xf>
    <xf numFmtId="195" fontId="2" fillId="0" borderId="70" xfId="0" applyNumberFormat="1" applyFont="1" applyFill="1" applyBorder="1" applyAlignment="1">
      <alignment horizontal="right" vertical="center"/>
    </xf>
    <xf numFmtId="184" fontId="2" fillId="0" borderId="40" xfId="0" applyNumberFormat="1" applyFont="1" applyFill="1" applyBorder="1" applyAlignment="1">
      <alignment horizontal="right" vertical="center"/>
    </xf>
    <xf numFmtId="184" fontId="2" fillId="0" borderId="41" xfId="0" applyNumberFormat="1" applyFont="1" applyFill="1" applyBorder="1" applyAlignment="1">
      <alignment horizontal="right" vertical="center"/>
    </xf>
    <xf numFmtId="184" fontId="2" fillId="0" borderId="42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3" fontId="2" fillId="0" borderId="65" xfId="0" applyNumberFormat="1" applyFont="1" applyFill="1" applyBorder="1" applyAlignment="1">
      <alignment horizontal="right" vertical="center"/>
    </xf>
    <xf numFmtId="185" fontId="2" fillId="0" borderId="62" xfId="0" applyNumberFormat="1" applyFont="1" applyFill="1" applyBorder="1" applyAlignment="1">
      <alignment horizontal="right" vertical="center"/>
    </xf>
    <xf numFmtId="185" fontId="2" fillId="0" borderId="69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right" vertical="center"/>
    </xf>
    <xf numFmtId="4" fontId="2" fillId="0" borderId="62" xfId="0" applyNumberFormat="1" applyFont="1" applyFill="1" applyBorder="1" applyAlignment="1">
      <alignment horizontal="right" vertical="center"/>
    </xf>
    <xf numFmtId="183" fontId="2" fillId="0" borderId="62" xfId="0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right" vertical="center" shrinkToFit="1"/>
    </xf>
    <xf numFmtId="0" fontId="2" fillId="0" borderId="77" xfId="0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right" vertical="center" shrinkToFit="1"/>
    </xf>
    <xf numFmtId="3" fontId="2" fillId="0" borderId="78" xfId="0" applyNumberFormat="1" applyFont="1" applyFill="1" applyBorder="1" applyAlignment="1">
      <alignment horizontal="right" vertical="center" shrinkToFit="1"/>
    </xf>
    <xf numFmtId="185" fontId="2" fillId="0" borderId="77" xfId="0" applyNumberFormat="1" applyFont="1" applyFill="1" applyBorder="1" applyAlignment="1">
      <alignment horizontal="right" vertical="center"/>
    </xf>
    <xf numFmtId="185" fontId="2" fillId="0" borderId="40" xfId="0" applyNumberFormat="1" applyFont="1" applyFill="1" applyBorder="1" applyAlignment="1">
      <alignment horizontal="right" vertical="center"/>
    </xf>
    <xf numFmtId="195" fontId="2" fillId="0" borderId="78" xfId="0" applyNumberFormat="1" applyFont="1" applyFill="1" applyBorder="1" applyAlignment="1">
      <alignment horizontal="right" vertical="center"/>
    </xf>
    <xf numFmtId="195" fontId="2" fillId="0" borderId="77" xfId="0" applyNumberFormat="1" applyFont="1" applyFill="1" applyBorder="1" applyAlignment="1">
      <alignment horizontal="right" vertical="center"/>
    </xf>
    <xf numFmtId="4" fontId="2" fillId="0" borderId="77" xfId="0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83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78" fontId="2" fillId="0" borderId="82" xfId="0" applyNumberFormat="1" applyFont="1" applyFill="1" applyBorder="1" applyAlignment="1">
      <alignment vertical="center"/>
    </xf>
    <xf numFmtId="178" fontId="2" fillId="0" borderId="71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horizontal="right" vertical="center"/>
    </xf>
    <xf numFmtId="178" fontId="2" fillId="0" borderId="53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71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horizontal="right" vertical="center"/>
    </xf>
    <xf numFmtId="0" fontId="2" fillId="0" borderId="92" xfId="0" applyFont="1" applyFill="1" applyBorder="1" applyAlignment="1">
      <alignment horizontal="right" vertical="center"/>
    </xf>
    <xf numFmtId="0" fontId="2" fillId="0" borderId="115" xfId="0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196" fontId="2" fillId="0" borderId="18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23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right" vertical="center"/>
    </xf>
    <xf numFmtId="3" fontId="2" fillId="0" borderId="94" xfId="0" applyNumberFormat="1" applyFont="1" applyFill="1" applyBorder="1" applyAlignment="1">
      <alignment horizontal="right" vertical="center"/>
    </xf>
    <xf numFmtId="0" fontId="2" fillId="0" borderId="95" xfId="0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right" vertical="center"/>
    </xf>
    <xf numFmtId="41" fontId="2" fillId="0" borderId="114" xfId="0" applyNumberFormat="1" applyFont="1" applyFill="1" applyBorder="1" applyAlignment="1">
      <alignment horizontal="right" vertical="center"/>
    </xf>
    <xf numFmtId="41" fontId="2" fillId="0" borderId="92" xfId="0" applyNumberFormat="1" applyFont="1" applyFill="1" applyBorder="1" applyAlignment="1">
      <alignment horizontal="right" vertical="center"/>
    </xf>
    <xf numFmtId="41" fontId="2" fillId="0" borderId="9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indent="2"/>
    </xf>
    <xf numFmtId="3" fontId="2" fillId="0" borderId="22" xfId="0" applyNumberFormat="1" applyFont="1" applyFill="1" applyBorder="1" applyAlignment="1">
      <alignment horizontal="right" vertical="center" indent="2"/>
    </xf>
    <xf numFmtId="49" fontId="2" fillId="0" borderId="22" xfId="0" applyNumberFormat="1" applyFont="1" applyFill="1" applyBorder="1" applyAlignment="1">
      <alignment horizontal="right" vertical="center" indent="2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right" vertical="center"/>
    </xf>
    <xf numFmtId="0" fontId="2" fillId="0" borderId="99" xfId="0" applyFont="1" applyFill="1" applyBorder="1" applyAlignment="1">
      <alignment horizontal="right" vertical="center"/>
    </xf>
    <xf numFmtId="0" fontId="2" fillId="0" borderId="120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right" vertical="center"/>
    </xf>
    <xf numFmtId="0" fontId="2" fillId="0" borderId="100" xfId="0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right" vertical="center"/>
    </xf>
    <xf numFmtId="0" fontId="2" fillId="0" borderId="10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3" fontId="2" fillId="0" borderId="114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114" xfId="0" applyNumberFormat="1" applyFont="1" applyFill="1" applyBorder="1" applyAlignment="1">
      <alignment horizontal="right"/>
    </xf>
    <xf numFmtId="0" fontId="2" fillId="0" borderId="92" xfId="0" applyFont="1" applyFill="1" applyBorder="1" applyAlignment="1">
      <alignment horizontal="right"/>
    </xf>
    <xf numFmtId="0" fontId="2" fillId="0" borderId="115" xfId="0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196" fontId="8" fillId="0" borderId="18" xfId="0" applyNumberFormat="1" applyFont="1" applyFill="1" applyBorder="1" applyAlignment="1">
      <alignment horizontal="center" vertical="center" shrinkToFit="1"/>
    </xf>
    <xf numFmtId="196" fontId="8" fillId="0" borderId="0" xfId="0" applyNumberFormat="1" applyFont="1" applyFill="1" applyBorder="1" applyAlignment="1">
      <alignment horizontal="center" vertical="center" shrinkToFit="1"/>
    </xf>
    <xf numFmtId="196" fontId="8" fillId="0" borderId="23" xfId="0" applyNumberFormat="1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3" fontId="2" fillId="0" borderId="91" xfId="0" applyNumberFormat="1" applyFont="1" applyFill="1" applyBorder="1" applyAlignment="1">
      <alignment horizontal="right"/>
    </xf>
    <xf numFmtId="0" fontId="2" fillId="0" borderId="93" xfId="0" applyFont="1" applyFill="1" applyBorder="1" applyAlignment="1">
      <alignment horizontal="right"/>
    </xf>
    <xf numFmtId="3" fontId="2" fillId="0" borderId="94" xfId="0" applyNumberFormat="1" applyFont="1" applyFill="1" applyBorder="1" applyAlignment="1">
      <alignment horizontal="right"/>
    </xf>
    <xf numFmtId="0" fontId="2" fillId="0" borderId="95" xfId="0" applyFont="1" applyFill="1" applyBorder="1" applyAlignment="1">
      <alignment horizontal="right"/>
    </xf>
    <xf numFmtId="0" fontId="2" fillId="0" borderId="114" xfId="0" applyFont="1" applyFill="1" applyBorder="1" applyAlignment="1">
      <alignment horizontal="right"/>
    </xf>
    <xf numFmtId="0" fontId="2" fillId="0" borderId="94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distributed" vertical="center" wrapText="1" indent="4"/>
    </xf>
    <xf numFmtId="0" fontId="2" fillId="0" borderId="1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distributed" vertical="center" indent="4"/>
    </xf>
    <xf numFmtId="0" fontId="2" fillId="0" borderId="25" xfId="0" applyFont="1" applyFill="1" applyBorder="1" applyAlignment="1">
      <alignment horizontal="distributed" vertical="center" indent="4"/>
    </xf>
    <xf numFmtId="0" fontId="2" fillId="0" borderId="30" xfId="0" applyFont="1" applyFill="1" applyBorder="1" applyAlignment="1">
      <alignment horizontal="distributed" vertical="center" indent="4"/>
    </xf>
    <xf numFmtId="0" fontId="2" fillId="0" borderId="18" xfId="0" applyFont="1" applyFill="1" applyBorder="1" applyAlignment="1">
      <alignment horizontal="distributed" vertical="center" indent="4"/>
    </xf>
    <xf numFmtId="0" fontId="2" fillId="0" borderId="0" xfId="0" applyFont="1" applyFill="1" applyBorder="1" applyAlignment="1">
      <alignment horizontal="distributed" vertical="center" indent="4"/>
    </xf>
    <xf numFmtId="0" fontId="2" fillId="0" borderId="23" xfId="0" applyFont="1" applyFill="1" applyBorder="1" applyAlignment="1">
      <alignment horizontal="distributed" vertical="center" indent="4"/>
    </xf>
    <xf numFmtId="0" fontId="2" fillId="0" borderId="4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distributed" vertical="center" indent="4"/>
    </xf>
    <xf numFmtId="0" fontId="2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 textRotation="255" wrapText="1"/>
    </xf>
    <xf numFmtId="0" fontId="2" fillId="0" borderId="48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distributed" textRotation="255" wrapText="1" shrinkToFit="1"/>
    </xf>
    <xf numFmtId="0" fontId="2" fillId="0" borderId="48" xfId="0" applyFont="1" applyFill="1" applyBorder="1" applyAlignment="1">
      <alignment horizontal="center" vertical="distributed" textRotation="255" shrinkToFit="1"/>
    </xf>
    <xf numFmtId="0" fontId="2" fillId="0" borderId="49" xfId="0" applyFont="1" applyFill="1" applyBorder="1" applyAlignment="1">
      <alignment horizontal="center" vertical="distributed" textRotation="255" indent="4"/>
    </xf>
    <xf numFmtId="0" fontId="2" fillId="0" borderId="48" xfId="0" applyFont="1" applyFill="1" applyBorder="1" applyAlignment="1">
      <alignment horizontal="center" vertical="distributed" textRotation="255" indent="4"/>
    </xf>
    <xf numFmtId="0" fontId="2" fillId="0" borderId="81" xfId="0" applyFont="1" applyFill="1" applyBorder="1" applyAlignment="1">
      <alignment horizontal="center" vertical="distributed" textRotation="255" indent="4"/>
    </xf>
    <xf numFmtId="41" fontId="2" fillId="0" borderId="0" xfId="0" applyNumberFormat="1" applyFont="1" applyFill="1" applyBorder="1" applyAlignment="1">
      <alignment horizontal="right" vertical="center" indent="1"/>
    </xf>
    <xf numFmtId="181" fontId="2" fillId="0" borderId="19" xfId="0" applyNumberFormat="1" applyFont="1" applyFill="1" applyBorder="1" applyAlignment="1">
      <alignment horizontal="right" vertical="center" indent="1"/>
    </xf>
    <xf numFmtId="181" fontId="2" fillId="0" borderId="21" xfId="0" applyNumberFormat="1" applyFont="1" applyFill="1" applyBorder="1" applyAlignment="1">
      <alignment horizontal="right" vertical="center" indent="1"/>
    </xf>
    <xf numFmtId="181" fontId="2" fillId="0" borderId="83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right" vertical="center" indent="1"/>
    </xf>
    <xf numFmtId="185" fontId="2" fillId="0" borderId="0" xfId="0" applyNumberFormat="1" applyFont="1" applyFill="1" applyBorder="1" applyAlignment="1">
      <alignment horizontal="right" vertical="center" indent="1"/>
    </xf>
    <xf numFmtId="185" fontId="2" fillId="0" borderId="19" xfId="0" applyNumberFormat="1" applyFont="1" applyFill="1" applyBorder="1" applyAlignment="1">
      <alignment horizontal="right" vertical="center" indent="1"/>
    </xf>
    <xf numFmtId="185" fontId="2" fillId="0" borderId="21" xfId="0" applyNumberFormat="1" applyFont="1" applyFill="1" applyBorder="1" applyAlignment="1">
      <alignment horizontal="right" vertical="center" inden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horizontal="right" vertical="center" indent="1"/>
    </xf>
    <xf numFmtId="181" fontId="2" fillId="0" borderId="0" xfId="0" applyNumberFormat="1" applyFont="1" applyFill="1" applyBorder="1" applyAlignment="1">
      <alignment horizontal="right" vertical="center" indent="1"/>
    </xf>
    <xf numFmtId="181" fontId="2" fillId="0" borderId="23" xfId="0" applyNumberFormat="1" applyFont="1" applyFill="1" applyBorder="1" applyAlignment="1">
      <alignment horizontal="right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 indent="5"/>
    </xf>
    <xf numFmtId="0" fontId="2" fillId="0" borderId="11" xfId="0" applyFont="1" applyFill="1" applyBorder="1" applyAlignment="1">
      <alignment horizontal="center" vertical="center" wrapText="1"/>
    </xf>
    <xf numFmtId="177" fontId="2" fillId="0" borderId="56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77" fontId="2" fillId="0" borderId="5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shrinkToFit="1"/>
    </xf>
    <xf numFmtId="0" fontId="2" fillId="0" borderId="70" xfId="0" applyFont="1" applyFill="1" applyBorder="1" applyAlignment="1">
      <alignment horizontal="center" vertical="top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2225"/>
          <c:w val="0.63925"/>
          <c:h val="0.732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'31'!$N$5:$N$20</c:f>
              <c:strCache/>
            </c:strRef>
          </c:cat>
          <c:val>
            <c:numRef>
              <c:f>'31'!$O$5:$O$20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5"/>
          <c:y val="0.10325"/>
          <c:w val="0.63975"/>
          <c:h val="0.761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'31'!$P$5:$P$20</c:f>
              <c:strCache/>
            </c:strRef>
          </c:cat>
          <c:val>
            <c:numRef>
              <c:f>'31'!$Q$5:$Q$20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2065"/>
          <c:w val="0.63675"/>
          <c:h val="0.74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'32'!$N$6:$N$24</c:f>
              <c:strCache/>
            </c:strRef>
          </c:cat>
          <c:val>
            <c:numRef>
              <c:f>'32'!$O$6:$O$24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"/>
          <c:y val="0.11"/>
          <c:w val="0.63975"/>
          <c:h val="0.748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'32'!$P$6:$P$24</c:f>
              <c:strCache/>
            </c:strRef>
          </c:cat>
          <c:val>
            <c:numRef>
              <c:f>'32'!$Q$6:$Q$24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14</xdr:row>
      <xdr:rowOff>104775</xdr:rowOff>
    </xdr:from>
    <xdr:to>
      <xdr:col>9</xdr:col>
      <xdr:colOff>123825</xdr:colOff>
      <xdr:row>14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381125" y="3914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17</xdr:row>
      <xdr:rowOff>123825</xdr:rowOff>
    </xdr:from>
    <xdr:to>
      <xdr:col>9</xdr:col>
      <xdr:colOff>114300</xdr:colOff>
      <xdr:row>17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619250" y="4648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25</xdr:row>
      <xdr:rowOff>9525</xdr:rowOff>
    </xdr:from>
    <xdr:to>
      <xdr:col>41</xdr:col>
      <xdr:colOff>123825</xdr:colOff>
      <xdr:row>26</xdr:row>
      <xdr:rowOff>66675</xdr:rowOff>
    </xdr:to>
    <xdr:sp>
      <xdr:nvSpPr>
        <xdr:cNvPr id="1" name="Text Box 46"/>
        <xdr:cNvSpPr txBox="1">
          <a:spLocks noChangeArrowheads="1"/>
        </xdr:cNvSpPr>
      </xdr:nvSpPr>
      <xdr:spPr>
        <a:xfrm>
          <a:off x="4229100" y="5172075"/>
          <a:ext cx="2238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主に仕事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21,136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27</xdr:col>
      <xdr:colOff>9525</xdr:colOff>
      <xdr:row>26</xdr:row>
      <xdr:rowOff>85725</xdr:rowOff>
    </xdr:from>
    <xdr:to>
      <xdr:col>41</xdr:col>
      <xdr:colOff>85725</xdr:colOff>
      <xdr:row>27</xdr:row>
      <xdr:rowOff>133350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4219575" y="5438775"/>
          <a:ext cx="2209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家事のほか仕事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4,146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28575</xdr:colOff>
      <xdr:row>27</xdr:row>
      <xdr:rowOff>142875</xdr:rowOff>
    </xdr:from>
    <xdr:to>
      <xdr:col>41</xdr:col>
      <xdr:colOff>47625</xdr:colOff>
      <xdr:row>28</xdr:row>
      <xdr:rowOff>180975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4238625" y="5686425"/>
          <a:ext cx="2152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通学のかたわら仕事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29</xdr:row>
      <xdr:rowOff>28575</xdr:rowOff>
    </xdr:from>
    <xdr:to>
      <xdr:col>41</xdr:col>
      <xdr:colOff>85725</xdr:colOff>
      <xdr:row>30</xdr:row>
      <xdr:rowOff>123825</xdr:rowOff>
    </xdr:to>
    <xdr:sp>
      <xdr:nvSpPr>
        <xdr:cNvPr id="4" name="Text Box 49"/>
        <xdr:cNvSpPr txBox="1">
          <a:spLocks noChangeArrowheads="1"/>
        </xdr:cNvSpPr>
      </xdr:nvSpPr>
      <xdr:spPr>
        <a:xfrm>
          <a:off x="4229100" y="5953125"/>
          <a:ext cx="2200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仕事を休んでいた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33</xdr:row>
      <xdr:rowOff>28575</xdr:rowOff>
    </xdr:from>
    <xdr:to>
      <xdr:col>37</xdr:col>
      <xdr:colOff>28575</xdr:colOff>
      <xdr:row>34</xdr:row>
      <xdr:rowOff>38100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4229100" y="6715125"/>
          <a:ext cx="1533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　事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6,464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34</xdr:row>
      <xdr:rowOff>95250</xdr:rowOff>
    </xdr:from>
    <xdr:to>
      <xdr:col>37</xdr:col>
      <xdr:colOff>9525</xdr:colOff>
      <xdr:row>35</xdr:row>
      <xdr:rowOff>95250</xdr:rowOff>
    </xdr:to>
    <xdr:sp>
      <xdr:nvSpPr>
        <xdr:cNvPr id="6" name="Text Box 51"/>
        <xdr:cNvSpPr txBox="1">
          <a:spLocks noChangeArrowheads="1"/>
        </xdr:cNvSpPr>
      </xdr:nvSpPr>
      <xdr:spPr>
        <a:xfrm>
          <a:off x="4229100" y="6972300"/>
          <a:ext cx="1514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　学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2,513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36</xdr:row>
      <xdr:rowOff>0</xdr:rowOff>
    </xdr:from>
    <xdr:to>
      <xdr:col>37</xdr:col>
      <xdr:colOff>47625</xdr:colOff>
      <xdr:row>37</xdr:row>
      <xdr:rowOff>66675</xdr:rowOff>
    </xdr:to>
    <xdr:sp>
      <xdr:nvSpPr>
        <xdr:cNvPr id="7" name="Text Box 52"/>
        <xdr:cNvSpPr txBox="1">
          <a:spLocks noChangeArrowheads="1"/>
        </xdr:cNvSpPr>
      </xdr:nvSpPr>
      <xdr:spPr>
        <a:xfrm>
          <a:off x="4229100" y="7258050"/>
          <a:ext cx="1552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8,644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47625</xdr:colOff>
      <xdr:row>35</xdr:row>
      <xdr:rowOff>19050</xdr:rowOff>
    </xdr:from>
    <xdr:to>
      <xdr:col>27</xdr:col>
      <xdr:colOff>0</xdr:colOff>
      <xdr:row>35</xdr:row>
      <xdr:rowOff>19050</xdr:rowOff>
    </xdr:to>
    <xdr:sp>
      <xdr:nvSpPr>
        <xdr:cNvPr id="8" name="Line 62"/>
        <xdr:cNvSpPr>
          <a:spLocks/>
        </xdr:cNvSpPr>
      </xdr:nvSpPr>
      <xdr:spPr>
        <a:xfrm>
          <a:off x="2428875" y="70866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25</xdr:col>
      <xdr:colOff>85725</xdr:colOff>
      <xdr:row>36</xdr:row>
      <xdr:rowOff>104775</xdr:rowOff>
    </xdr:to>
    <xdr:sp>
      <xdr:nvSpPr>
        <xdr:cNvPr id="9" name="Line 63"/>
        <xdr:cNvSpPr>
          <a:spLocks/>
        </xdr:cNvSpPr>
      </xdr:nvSpPr>
      <xdr:spPr>
        <a:xfrm>
          <a:off x="3990975" y="6829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27</xdr:col>
      <xdr:colOff>0</xdr:colOff>
      <xdr:row>33</xdr:row>
      <xdr:rowOff>142875</xdr:rowOff>
    </xdr:to>
    <xdr:sp>
      <xdr:nvSpPr>
        <xdr:cNvPr id="10" name="Line 64"/>
        <xdr:cNvSpPr>
          <a:spLocks/>
        </xdr:cNvSpPr>
      </xdr:nvSpPr>
      <xdr:spPr>
        <a:xfrm>
          <a:off x="3990975" y="6829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104775</xdr:rowOff>
    </xdr:from>
    <xdr:to>
      <xdr:col>27</xdr:col>
      <xdr:colOff>9525</xdr:colOff>
      <xdr:row>36</xdr:row>
      <xdr:rowOff>104775</xdr:rowOff>
    </xdr:to>
    <xdr:sp>
      <xdr:nvSpPr>
        <xdr:cNvPr id="11" name="Line 66"/>
        <xdr:cNvSpPr>
          <a:spLocks/>
        </xdr:cNvSpPr>
      </xdr:nvSpPr>
      <xdr:spPr>
        <a:xfrm>
          <a:off x="3990975" y="7362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123825</xdr:rowOff>
    </xdr:from>
    <xdr:to>
      <xdr:col>25</xdr:col>
      <xdr:colOff>123825</xdr:colOff>
      <xdr:row>40</xdr:row>
      <xdr:rowOff>95250</xdr:rowOff>
    </xdr:to>
    <xdr:grpSp>
      <xdr:nvGrpSpPr>
        <xdr:cNvPr id="12" name="Group 74"/>
        <xdr:cNvGrpSpPr>
          <a:grpSpLocks/>
        </xdr:cNvGrpSpPr>
      </xdr:nvGrpSpPr>
      <xdr:grpSpPr>
        <a:xfrm>
          <a:off x="190500" y="5476875"/>
          <a:ext cx="3838575" cy="2638425"/>
          <a:chOff x="2" y="545"/>
          <a:chExt cx="408" cy="275"/>
        </a:xfrm>
        <a:solidFill>
          <a:srgbClr val="FFFFFF"/>
        </a:solidFill>
      </xdr:grpSpPr>
      <xdr:sp>
        <xdr:nvSpPr>
          <xdr:cNvPr id="13" name="Text Box 41"/>
          <xdr:cNvSpPr txBox="1">
            <a:spLocks noChangeArrowheads="1"/>
          </xdr:cNvSpPr>
        </xdr:nvSpPr>
        <xdr:spPr>
          <a:xfrm>
            <a:off x="145" y="576"/>
            <a:ext cx="103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27,959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4" name="Text Box 42"/>
          <xdr:cNvSpPr txBox="1">
            <a:spLocks noChangeArrowheads="1"/>
          </xdr:cNvSpPr>
        </xdr:nvSpPr>
        <xdr:spPr>
          <a:xfrm>
            <a:off x="145" y="699"/>
            <a:ext cx="103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非労働力人口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17,621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5" name="Text Box 43"/>
          <xdr:cNvSpPr txBox="1">
            <a:spLocks noChangeArrowheads="1"/>
          </xdr:cNvSpPr>
        </xdr:nvSpPr>
        <xdr:spPr>
          <a:xfrm>
            <a:off x="145" y="768"/>
            <a:ext cx="94" cy="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不　　　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14,930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6" name="Text Box 44"/>
          <xdr:cNvSpPr txBox="1">
            <a:spLocks noChangeArrowheads="1"/>
          </xdr:cNvSpPr>
        </xdr:nvSpPr>
        <xdr:spPr>
          <a:xfrm>
            <a:off x="289" y="545"/>
            <a:ext cx="121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就　業　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26,787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7" name="Text Box 45"/>
          <xdr:cNvSpPr txBox="1">
            <a:spLocks noChangeArrowheads="1"/>
          </xdr:cNvSpPr>
        </xdr:nvSpPr>
        <xdr:spPr>
          <a:xfrm>
            <a:off x="289" y="633"/>
            <a:ext cx="87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完全失業者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1,172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grpSp>
        <xdr:nvGrpSpPr>
          <xdr:cNvPr id="18" name="Group 73"/>
          <xdr:cNvGrpSpPr>
            <a:grpSpLocks/>
          </xdr:cNvGrpSpPr>
        </xdr:nvGrpSpPr>
        <xdr:grpSpPr>
          <a:xfrm>
            <a:off x="2" y="594"/>
            <a:ext cx="143" cy="188"/>
            <a:chOff x="2" y="594"/>
            <a:chExt cx="143" cy="188"/>
          </a:xfrm>
          <a:solidFill>
            <a:srgbClr val="FFFFFF"/>
          </a:solidFill>
        </xdr:grpSpPr>
        <xdr:sp>
          <xdr:nvSpPr>
            <xdr:cNvPr id="19" name="Text Box 40"/>
            <xdr:cNvSpPr txBox="1">
              <a:spLocks noChangeArrowheads="1"/>
            </xdr:cNvSpPr>
          </xdr:nvSpPr>
          <xdr:spPr>
            <a:xfrm>
              <a:off x="2" y="653"/>
              <a:ext cx="107" cy="4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15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歳以上人口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60,510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人</a:t>
              </a:r>
            </a:p>
          </xdr:txBody>
        </xdr:sp>
        <xdr:sp>
          <xdr:nvSpPr>
            <xdr:cNvPr id="20" name="Line 53"/>
            <xdr:cNvSpPr>
              <a:spLocks/>
            </xdr:cNvSpPr>
          </xdr:nvSpPr>
          <xdr:spPr>
            <a:xfrm>
              <a:off x="101" y="672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54"/>
            <xdr:cNvSpPr>
              <a:spLocks/>
            </xdr:cNvSpPr>
          </xdr:nvSpPr>
          <xdr:spPr>
            <a:xfrm>
              <a:off x="128" y="594"/>
              <a:ext cx="0" cy="1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55"/>
            <xdr:cNvSpPr>
              <a:spLocks/>
            </xdr:cNvSpPr>
          </xdr:nvSpPr>
          <xdr:spPr>
            <a:xfrm>
              <a:off x="128" y="594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56"/>
            <xdr:cNvSpPr>
              <a:spLocks/>
            </xdr:cNvSpPr>
          </xdr:nvSpPr>
          <xdr:spPr>
            <a:xfrm>
              <a:off x="129" y="713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7"/>
            <xdr:cNvSpPr>
              <a:spLocks/>
            </xdr:cNvSpPr>
          </xdr:nvSpPr>
          <xdr:spPr>
            <a:xfrm>
              <a:off x="128" y="782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Line 58"/>
          <xdr:cNvSpPr>
            <a:spLocks/>
          </xdr:cNvSpPr>
        </xdr:nvSpPr>
        <xdr:spPr>
          <a:xfrm>
            <a:off x="239" y="593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59"/>
          <xdr:cNvSpPr>
            <a:spLocks/>
          </xdr:cNvSpPr>
        </xdr:nvSpPr>
        <xdr:spPr>
          <a:xfrm>
            <a:off x="265" y="553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265" y="55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265" y="64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47625</xdr:colOff>
      <xdr:row>25</xdr:row>
      <xdr:rowOff>133350</xdr:rowOff>
    </xdr:from>
    <xdr:to>
      <xdr:col>27</xdr:col>
      <xdr:colOff>0</xdr:colOff>
      <xdr:row>29</xdr:row>
      <xdr:rowOff>152400</xdr:rowOff>
    </xdr:to>
    <xdr:grpSp>
      <xdr:nvGrpSpPr>
        <xdr:cNvPr id="29" name="グループ化 35"/>
        <xdr:cNvGrpSpPr>
          <a:grpSpLocks/>
        </xdr:cNvGrpSpPr>
      </xdr:nvGrpSpPr>
      <xdr:grpSpPr>
        <a:xfrm>
          <a:off x="3800475" y="5295900"/>
          <a:ext cx="409575" cy="781050"/>
          <a:chOff x="3810000" y="5417344"/>
          <a:chExt cx="409575" cy="783431"/>
        </a:xfrm>
        <a:solidFill>
          <a:srgbClr val="FFFFFF"/>
        </a:solidFill>
      </xdr:grpSpPr>
      <xdr:sp>
        <xdr:nvSpPr>
          <xdr:cNvPr id="30" name="Line 67"/>
          <xdr:cNvSpPr>
            <a:spLocks/>
          </xdr:cNvSpPr>
        </xdr:nvSpPr>
        <xdr:spPr>
          <a:xfrm>
            <a:off x="4031478" y="5419694"/>
            <a:ext cx="1880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flipV="1">
            <a:off x="4031478" y="5922265"/>
            <a:ext cx="1880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flipV="1">
            <a:off x="4029123" y="6196074"/>
            <a:ext cx="1904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>
            <a:off x="4026665" y="5417344"/>
            <a:ext cx="0" cy="7834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8"/>
          <xdr:cNvSpPr>
            <a:spLocks/>
          </xdr:cNvSpPr>
        </xdr:nvSpPr>
        <xdr:spPr>
          <a:xfrm>
            <a:off x="3810000" y="5676856"/>
            <a:ext cx="407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47625</xdr:rowOff>
    </xdr:from>
    <xdr:to>
      <xdr:col>4</xdr:col>
      <xdr:colOff>361950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28575" y="7172325"/>
        <a:ext cx="3543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33</xdr:row>
      <xdr:rowOff>57150</xdr:rowOff>
    </xdr:from>
    <xdr:to>
      <xdr:col>3</xdr:col>
      <xdr:colOff>1409700</xdr:colOff>
      <xdr:row>38</xdr:row>
      <xdr:rowOff>85725</xdr:rowOff>
    </xdr:to>
    <xdr:grpSp>
      <xdr:nvGrpSpPr>
        <xdr:cNvPr id="2" name="グループ化 5"/>
        <xdr:cNvGrpSpPr>
          <a:grpSpLocks/>
        </xdr:cNvGrpSpPr>
      </xdr:nvGrpSpPr>
      <xdr:grpSpPr>
        <a:xfrm>
          <a:off x="895350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3362235" y="7553364"/>
            <a:ext cx="1328582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O$2">
        <xdr:nvSpPr>
          <xdr:cNvPr id="4" name="テキスト ボックス 29"/>
          <xdr:cNvSpPr txBox="1">
            <a:spLocks noChangeArrowheads="1"/>
          </xdr:cNvSpPr>
        </xdr:nvSpPr>
        <xdr:spPr>
          <a:xfrm>
            <a:off x="3352800" y="7543799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6861da5a-8800-4a1b-b734-abd162612b75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02fbb810-11c8-4821-bff4-b52ec31588d8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fld>
            <a:fld id="{4792df29-799c-487c-81d9-a3e77f2beb43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O$3">
        <xdr:nvSpPr>
          <xdr:cNvPr id="5" name="テキスト ボックス 30"/>
          <xdr:cNvSpPr txBox="1">
            <a:spLocks noChangeArrowheads="1"/>
          </xdr:cNvSpPr>
        </xdr:nvSpPr>
        <xdr:spPr>
          <a:xfrm>
            <a:off x="3372006" y="7886685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ad094d6e-0e2a-4491-b66c-8f7ec30dfbb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32,174</a:t>
            </a:fld>
            <a:fld id="{a9d4fced-9d03-437e-91de-5013343eec8d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textlink="$O$4">
        <xdr:nvSpPr>
          <xdr:cNvPr id="6" name="テキスト ボックス 31"/>
          <xdr:cNvSpPr txBox="1">
            <a:spLocks noChangeArrowheads="1"/>
          </xdr:cNvSpPr>
        </xdr:nvSpPr>
        <xdr:spPr>
          <a:xfrm>
            <a:off x="3372006" y="8058128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97feb302-675b-4a7b-9bf0-d1c87543e822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2085975</xdr:colOff>
      <xdr:row>27</xdr:row>
      <xdr:rowOff>47625</xdr:rowOff>
    </xdr:from>
    <xdr:to>
      <xdr:col>10</xdr:col>
      <xdr:colOff>57150</xdr:colOff>
      <xdr:row>43</xdr:row>
      <xdr:rowOff>104775</xdr:rowOff>
    </xdr:to>
    <xdr:graphicFrame>
      <xdr:nvGraphicFramePr>
        <xdr:cNvPr id="7" name="グラフ 33"/>
        <xdr:cNvGraphicFramePr/>
      </xdr:nvGraphicFramePr>
      <xdr:xfrm>
        <a:off x="2914650" y="7172325"/>
        <a:ext cx="36861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33</xdr:row>
      <xdr:rowOff>57150</xdr:rowOff>
    </xdr:from>
    <xdr:to>
      <xdr:col>8</xdr:col>
      <xdr:colOff>238125</xdr:colOff>
      <xdr:row>38</xdr:row>
      <xdr:rowOff>85725</xdr:rowOff>
    </xdr:to>
    <xdr:grpSp>
      <xdr:nvGrpSpPr>
        <xdr:cNvPr id="8" name="グループ化 34"/>
        <xdr:cNvGrpSpPr>
          <a:grpSpLocks/>
        </xdr:cNvGrpSpPr>
      </xdr:nvGrpSpPr>
      <xdr:grpSpPr>
        <a:xfrm>
          <a:off x="4267200" y="8324850"/>
          <a:ext cx="13906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Q$2">
        <xdr:nvSpPr>
          <xdr:cNvPr id="10" name="テキスト ボックス 36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2d5ac3ff-e56d-46da-9462-399212c75a4c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429fc30e-f2cf-418d-931d-7b6e37a99874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fld>
            <a:fld id="{354106d5-9131-4220-91bb-28e3da8476a2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Q$3">
        <xdr:nvSpPr>
          <xdr:cNvPr id="11" name="テキスト ボックス 37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5f0bef78-66b6-499d-9c6f-8b49cd1eaba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32,068</a:t>
            </a:fld>
            <a:fld id="{4c14e934-8b04-4eee-b125-2e1b7572d498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textlink="$Q$4">
        <xdr:nvSpPr>
          <xdr:cNvPr id="12" name="テキスト ボックス 38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39706b60-51a3-4295-913d-0e6eb6ca5c22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847725</xdr:colOff>
      <xdr:row>27</xdr:row>
      <xdr:rowOff>161925</xdr:rowOff>
    </xdr:from>
    <xdr:to>
      <xdr:col>3</xdr:col>
      <xdr:colOff>1743075</xdr:colOff>
      <xdr:row>29</xdr:row>
      <xdr:rowOff>38100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676400" y="728662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3</xdr:col>
      <xdr:colOff>857250</xdr:colOff>
      <xdr:row>30</xdr:row>
      <xdr:rowOff>161925</xdr:rowOff>
    </xdr:from>
    <xdr:to>
      <xdr:col>3</xdr:col>
      <xdr:colOff>1504950</xdr:colOff>
      <xdr:row>33</xdr:row>
      <xdr:rowOff>76200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685925" y="78581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12.7%</a:t>
          </a:r>
        </a:p>
      </xdr:txBody>
    </xdr:sp>
    <xdr:clientData/>
  </xdr:twoCellAnchor>
  <xdr:twoCellAnchor>
    <xdr:from>
      <xdr:col>3</xdr:col>
      <xdr:colOff>1228725</xdr:colOff>
      <xdr:row>33</xdr:row>
      <xdr:rowOff>152400</xdr:rowOff>
    </xdr:from>
    <xdr:to>
      <xdr:col>3</xdr:col>
      <xdr:colOff>2009775</xdr:colOff>
      <xdr:row>36</xdr:row>
      <xdr:rowOff>142875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057400" y="8420100"/>
          <a:ext cx="7810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3</xdr:col>
      <xdr:colOff>1828800</xdr:colOff>
      <xdr:row>33</xdr:row>
      <xdr:rowOff>28575</xdr:rowOff>
    </xdr:from>
    <xdr:to>
      <xdr:col>4</xdr:col>
      <xdr:colOff>228600</xdr:colOff>
      <xdr:row>38</xdr:row>
      <xdr:rowOff>47625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657475" y="829627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0.4%</a:t>
          </a:r>
        </a:p>
      </xdr:txBody>
    </xdr:sp>
    <xdr:clientData/>
  </xdr:twoCellAnchor>
  <xdr:twoCellAnchor>
    <xdr:from>
      <xdr:col>3</xdr:col>
      <xdr:colOff>1076325</xdr:colOff>
      <xdr:row>37</xdr:row>
      <xdr:rowOff>66675</xdr:rowOff>
    </xdr:from>
    <xdr:to>
      <xdr:col>3</xdr:col>
      <xdr:colOff>1647825</xdr:colOff>
      <xdr:row>40</xdr:row>
      <xdr:rowOff>47625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905000" y="9096375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7.7%</a:t>
          </a:r>
        </a:p>
      </xdr:txBody>
    </xdr:sp>
    <xdr:clientData/>
  </xdr:twoCellAnchor>
  <xdr:twoCellAnchor>
    <xdr:from>
      <xdr:col>3</xdr:col>
      <xdr:colOff>342900</xdr:colOff>
      <xdr:row>38</xdr:row>
      <xdr:rowOff>133350</xdr:rowOff>
    </xdr:from>
    <xdr:to>
      <xdr:col>3</xdr:col>
      <xdr:colOff>1381125</xdr:colOff>
      <xdr:row>43</xdr:row>
      <xdr:rowOff>47625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171575" y="9353550"/>
          <a:ext cx="10382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17.9%</a:t>
          </a:r>
        </a:p>
      </xdr:txBody>
    </xdr:sp>
    <xdr:clientData/>
  </xdr:twoCellAnchor>
  <xdr:twoCellAnchor>
    <xdr:from>
      <xdr:col>3</xdr:col>
      <xdr:colOff>114300</xdr:colOff>
      <xdr:row>41</xdr:row>
      <xdr:rowOff>47625</xdr:rowOff>
    </xdr:from>
    <xdr:to>
      <xdr:col>3</xdr:col>
      <xdr:colOff>1171575</xdr:colOff>
      <xdr:row>43</xdr:row>
      <xdr:rowOff>180975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942975" y="9839325"/>
          <a:ext cx="1057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1</xdr:col>
      <xdr:colOff>0</xdr:colOff>
      <xdr:row>27</xdr:row>
      <xdr:rowOff>180975</xdr:rowOff>
    </xdr:from>
    <xdr:to>
      <xdr:col>3</xdr:col>
      <xdr:colOff>523875</xdr:colOff>
      <xdr:row>29</xdr:row>
      <xdr:rowOff>47625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180975" y="730567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3.5%</a:t>
          </a:r>
        </a:p>
      </xdr:txBody>
    </xdr:sp>
    <xdr:clientData/>
  </xdr:twoCellAnchor>
  <xdr:twoCellAnchor>
    <xdr:from>
      <xdr:col>7</xdr:col>
      <xdr:colOff>190500</xdr:colOff>
      <xdr:row>27</xdr:row>
      <xdr:rowOff>180975</xdr:rowOff>
    </xdr:from>
    <xdr:to>
      <xdr:col>8</xdr:col>
      <xdr:colOff>533400</xdr:colOff>
      <xdr:row>29</xdr:row>
      <xdr:rowOff>57150</xdr:rowOff>
    </xdr:to>
    <xdr:sp>
      <xdr:nvSpPr>
        <xdr:cNvPr id="21" name="テキスト ボックス 24"/>
        <xdr:cNvSpPr txBox="1">
          <a:spLocks noChangeArrowheads="1"/>
        </xdr:cNvSpPr>
      </xdr:nvSpPr>
      <xdr:spPr>
        <a:xfrm>
          <a:off x="5057775" y="730567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7</xdr:col>
      <xdr:colOff>190500</xdr:colOff>
      <xdr:row>30</xdr:row>
      <xdr:rowOff>95250</xdr:rowOff>
    </xdr:from>
    <xdr:to>
      <xdr:col>8</xdr:col>
      <xdr:colOff>257175</xdr:colOff>
      <xdr:row>33</xdr:row>
      <xdr:rowOff>104775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5057775" y="7791450"/>
          <a:ext cx="619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11.0%</a:t>
          </a:r>
        </a:p>
      </xdr:txBody>
    </xdr:sp>
    <xdr:clientData/>
  </xdr:twoCellAnchor>
  <xdr:twoCellAnchor>
    <xdr:from>
      <xdr:col>8</xdr:col>
      <xdr:colOff>66675</xdr:colOff>
      <xdr:row>32</xdr:row>
      <xdr:rowOff>152400</xdr:rowOff>
    </xdr:from>
    <xdr:to>
      <xdr:col>9</xdr:col>
      <xdr:colOff>142875</xdr:colOff>
      <xdr:row>36</xdr:row>
      <xdr:rowOff>9525</xdr:rowOff>
    </xdr:to>
    <xdr:sp>
      <xdr:nvSpPr>
        <xdr:cNvPr id="23" name="テキスト ボックス 27"/>
        <xdr:cNvSpPr txBox="1">
          <a:spLocks noChangeArrowheads="1"/>
        </xdr:cNvSpPr>
      </xdr:nvSpPr>
      <xdr:spPr>
        <a:xfrm>
          <a:off x="5486400" y="8229600"/>
          <a:ext cx="6286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14.7%</a:t>
          </a:r>
        </a:p>
      </xdr:txBody>
    </xdr:sp>
    <xdr:clientData/>
  </xdr:twoCellAnchor>
  <xdr:twoCellAnchor>
    <xdr:from>
      <xdr:col>9</xdr:col>
      <xdr:colOff>85725</xdr:colOff>
      <xdr:row>32</xdr:row>
      <xdr:rowOff>85725</xdr:rowOff>
    </xdr:from>
    <xdr:to>
      <xdr:col>11</xdr:col>
      <xdr:colOff>180975</xdr:colOff>
      <xdr:row>36</xdr:row>
      <xdr:rowOff>0</xdr:rowOff>
    </xdr:to>
    <xdr:sp>
      <xdr:nvSpPr>
        <xdr:cNvPr id="24" name="テキスト ボックス 28"/>
        <xdr:cNvSpPr txBox="1">
          <a:spLocks noChangeArrowheads="1"/>
        </xdr:cNvSpPr>
      </xdr:nvSpPr>
      <xdr:spPr>
        <a:xfrm>
          <a:off x="6057900" y="8162925"/>
          <a:ext cx="723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>
    <xdr:from>
      <xdr:col>8</xdr:col>
      <xdr:colOff>495300</xdr:colOff>
      <xdr:row>37</xdr:row>
      <xdr:rowOff>104775</xdr:rowOff>
    </xdr:from>
    <xdr:to>
      <xdr:col>11</xdr:col>
      <xdr:colOff>142875</xdr:colOff>
      <xdr:row>39</xdr:row>
      <xdr:rowOff>152400</xdr:rowOff>
    </xdr:to>
    <xdr:sp>
      <xdr:nvSpPr>
        <xdr:cNvPr id="25" name="テキスト ボックス 32"/>
        <xdr:cNvSpPr txBox="1">
          <a:spLocks noChangeArrowheads="1"/>
        </xdr:cNvSpPr>
      </xdr:nvSpPr>
      <xdr:spPr>
        <a:xfrm>
          <a:off x="5915025" y="9134475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2.4%</a:t>
          </a:r>
        </a:p>
      </xdr:txBody>
    </xdr:sp>
    <xdr:clientData/>
  </xdr:twoCellAnchor>
  <xdr:twoCellAnchor>
    <xdr:from>
      <xdr:col>8</xdr:col>
      <xdr:colOff>38100</xdr:colOff>
      <xdr:row>36</xdr:row>
      <xdr:rowOff>114300</xdr:rowOff>
    </xdr:from>
    <xdr:to>
      <xdr:col>9</xdr:col>
      <xdr:colOff>152400</xdr:colOff>
      <xdr:row>39</xdr:row>
      <xdr:rowOff>114300</xdr:rowOff>
    </xdr:to>
    <xdr:sp>
      <xdr:nvSpPr>
        <xdr:cNvPr id="26" name="テキスト ボックス 33"/>
        <xdr:cNvSpPr txBox="1">
          <a:spLocks noChangeArrowheads="1"/>
        </xdr:cNvSpPr>
      </xdr:nvSpPr>
      <xdr:spPr>
        <a:xfrm>
          <a:off x="5457825" y="8953500"/>
          <a:ext cx="666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7.8%</a:t>
          </a:r>
        </a:p>
      </xdr:txBody>
    </xdr:sp>
    <xdr:clientData/>
  </xdr:twoCellAnchor>
  <xdr:twoCellAnchor>
    <xdr:from>
      <xdr:col>6</xdr:col>
      <xdr:colOff>485775</xdr:colOff>
      <xdr:row>38</xdr:row>
      <xdr:rowOff>104775</xdr:rowOff>
    </xdr:from>
    <xdr:to>
      <xdr:col>8</xdr:col>
      <xdr:colOff>295275</xdr:colOff>
      <xdr:row>41</xdr:row>
      <xdr:rowOff>28575</xdr:rowOff>
    </xdr:to>
    <xdr:sp>
      <xdr:nvSpPr>
        <xdr:cNvPr id="27" name="テキスト ボックス 34"/>
        <xdr:cNvSpPr txBox="1">
          <a:spLocks noChangeArrowheads="1"/>
        </xdr:cNvSpPr>
      </xdr:nvSpPr>
      <xdr:spPr>
        <a:xfrm>
          <a:off x="4800600" y="9324975"/>
          <a:ext cx="914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16.5%</a:t>
          </a:r>
        </a:p>
      </xdr:txBody>
    </xdr:sp>
    <xdr:clientData/>
  </xdr:twoCellAnchor>
  <xdr:twoCellAnchor>
    <xdr:from>
      <xdr:col>6</xdr:col>
      <xdr:colOff>438150</xdr:colOff>
      <xdr:row>41</xdr:row>
      <xdr:rowOff>190500</xdr:rowOff>
    </xdr:from>
    <xdr:to>
      <xdr:col>9</xdr:col>
      <xdr:colOff>76200</xdr:colOff>
      <xdr:row>43</xdr:row>
      <xdr:rowOff>66675</xdr:rowOff>
    </xdr:to>
    <xdr:sp>
      <xdr:nvSpPr>
        <xdr:cNvPr id="28" name="テキスト ボックス 39"/>
        <xdr:cNvSpPr txBox="1">
          <a:spLocks noChangeArrowheads="1"/>
        </xdr:cNvSpPr>
      </xdr:nvSpPr>
      <xdr:spPr>
        <a:xfrm>
          <a:off x="4752975" y="998220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5</xdr:col>
      <xdr:colOff>266700</xdr:colOff>
      <xdr:row>41</xdr:row>
      <xdr:rowOff>66675</xdr:rowOff>
    </xdr:from>
    <xdr:to>
      <xdr:col>6</xdr:col>
      <xdr:colOff>485775</xdr:colOff>
      <xdr:row>43</xdr:row>
      <xdr:rowOff>171450</xdr:rowOff>
    </xdr:to>
    <xdr:sp>
      <xdr:nvSpPr>
        <xdr:cNvPr id="29" name="テキスト ボックス 40"/>
        <xdr:cNvSpPr txBox="1">
          <a:spLocks noChangeArrowheads="1"/>
        </xdr:cNvSpPr>
      </xdr:nvSpPr>
      <xdr:spPr>
        <a:xfrm>
          <a:off x="4029075" y="9858375"/>
          <a:ext cx="771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1.9%</a:t>
          </a:r>
        </a:p>
      </xdr:txBody>
    </xdr:sp>
    <xdr:clientData/>
  </xdr:twoCellAnchor>
  <xdr:twoCellAnchor>
    <xdr:from>
      <xdr:col>4</xdr:col>
      <xdr:colOff>209550</xdr:colOff>
      <xdr:row>39</xdr:row>
      <xdr:rowOff>152400</xdr:rowOff>
    </xdr:from>
    <xdr:to>
      <xdr:col>5</xdr:col>
      <xdr:colOff>504825</xdr:colOff>
      <xdr:row>43</xdr:row>
      <xdr:rowOff>47625</xdr:rowOff>
    </xdr:to>
    <xdr:sp>
      <xdr:nvSpPr>
        <xdr:cNvPr id="30" name="テキスト ボックス 41"/>
        <xdr:cNvSpPr txBox="1">
          <a:spLocks noChangeArrowheads="1"/>
        </xdr:cNvSpPr>
      </xdr:nvSpPr>
      <xdr:spPr>
        <a:xfrm>
          <a:off x="3419475" y="9563100"/>
          <a:ext cx="847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5.7%</a:t>
          </a:r>
        </a:p>
      </xdr:txBody>
    </xdr:sp>
    <xdr:clientData/>
  </xdr:twoCellAnchor>
  <xdr:twoCellAnchor>
    <xdr:from>
      <xdr:col>5</xdr:col>
      <xdr:colOff>85725</xdr:colOff>
      <xdr:row>36</xdr:row>
      <xdr:rowOff>57150</xdr:rowOff>
    </xdr:from>
    <xdr:to>
      <xdr:col>6</xdr:col>
      <xdr:colOff>523875</xdr:colOff>
      <xdr:row>39</xdr:row>
      <xdr:rowOff>9525</xdr:rowOff>
    </xdr:to>
    <xdr:sp>
      <xdr:nvSpPr>
        <xdr:cNvPr id="31" name="テキスト ボックス 42"/>
        <xdr:cNvSpPr txBox="1">
          <a:spLocks noChangeArrowheads="1"/>
        </xdr:cNvSpPr>
      </xdr:nvSpPr>
      <xdr:spPr>
        <a:xfrm>
          <a:off x="3848100" y="8896350"/>
          <a:ext cx="990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9.5%</a:t>
          </a:r>
        </a:p>
      </xdr:txBody>
    </xdr:sp>
    <xdr:clientData/>
  </xdr:twoCellAnchor>
  <xdr:twoCellAnchor>
    <xdr:from>
      <xdr:col>4</xdr:col>
      <xdr:colOff>123825</xdr:colOff>
      <xdr:row>35</xdr:row>
      <xdr:rowOff>66675</xdr:rowOff>
    </xdr:from>
    <xdr:to>
      <xdr:col>5</xdr:col>
      <xdr:colOff>238125</xdr:colOff>
      <xdr:row>39</xdr:row>
      <xdr:rowOff>123825</xdr:rowOff>
    </xdr:to>
    <xdr:sp>
      <xdr:nvSpPr>
        <xdr:cNvPr id="32" name="テキスト ボックス 43"/>
        <xdr:cNvSpPr txBox="1">
          <a:spLocks noChangeArrowheads="1"/>
        </xdr:cNvSpPr>
      </xdr:nvSpPr>
      <xdr:spPr>
        <a:xfrm>
          <a:off x="3333750" y="8715375"/>
          <a:ext cx="6667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3</xdr:col>
      <xdr:colOff>2314575</xdr:colOff>
      <xdr:row>31</xdr:row>
      <xdr:rowOff>57150</xdr:rowOff>
    </xdr:from>
    <xdr:to>
      <xdr:col>5</xdr:col>
      <xdr:colOff>371475</xdr:colOff>
      <xdr:row>34</xdr:row>
      <xdr:rowOff>38100</xdr:rowOff>
    </xdr:to>
    <xdr:sp>
      <xdr:nvSpPr>
        <xdr:cNvPr id="33" name="テキスト ボックス 44"/>
        <xdr:cNvSpPr txBox="1">
          <a:spLocks noChangeArrowheads="1"/>
        </xdr:cNvSpPr>
      </xdr:nvSpPr>
      <xdr:spPr>
        <a:xfrm>
          <a:off x="3143250" y="7943850"/>
          <a:ext cx="990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5</xdr:col>
      <xdr:colOff>0</xdr:colOff>
      <xdr:row>33</xdr:row>
      <xdr:rowOff>28575</xdr:rowOff>
    </xdr:from>
    <xdr:to>
      <xdr:col>6</xdr:col>
      <xdr:colOff>485775</xdr:colOff>
      <xdr:row>36</xdr:row>
      <xdr:rowOff>9525</xdr:rowOff>
    </xdr:to>
    <xdr:sp>
      <xdr:nvSpPr>
        <xdr:cNvPr id="34" name="テキスト ボックス 45"/>
        <xdr:cNvSpPr txBox="1">
          <a:spLocks noChangeArrowheads="1"/>
        </xdr:cNvSpPr>
      </xdr:nvSpPr>
      <xdr:spPr>
        <a:xfrm>
          <a:off x="3762375" y="8296275"/>
          <a:ext cx="1038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6.9%</a:t>
          </a:r>
        </a:p>
      </xdr:txBody>
    </xdr:sp>
    <xdr:clientData/>
  </xdr:twoCellAnchor>
  <xdr:twoCellAnchor>
    <xdr:from>
      <xdr:col>3</xdr:col>
      <xdr:colOff>1990725</xdr:colOff>
      <xdr:row>30</xdr:row>
      <xdr:rowOff>9525</xdr:rowOff>
    </xdr:from>
    <xdr:to>
      <xdr:col>4</xdr:col>
      <xdr:colOff>523875</xdr:colOff>
      <xdr:row>31</xdr:row>
      <xdr:rowOff>47625</xdr:rowOff>
    </xdr:to>
    <xdr:sp>
      <xdr:nvSpPr>
        <xdr:cNvPr id="35" name="テキスト ボックス 46"/>
        <xdr:cNvSpPr txBox="1">
          <a:spLocks noChangeArrowheads="1"/>
        </xdr:cNvSpPr>
      </xdr:nvSpPr>
      <xdr:spPr>
        <a:xfrm>
          <a:off x="2819400" y="77057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5</xdr:col>
      <xdr:colOff>238125</xdr:colOff>
      <xdr:row>30</xdr:row>
      <xdr:rowOff>85725</xdr:rowOff>
    </xdr:from>
    <xdr:to>
      <xdr:col>6</xdr:col>
      <xdr:colOff>533400</xdr:colOff>
      <xdr:row>33</xdr:row>
      <xdr:rowOff>38100</xdr:rowOff>
    </xdr:to>
    <xdr:sp>
      <xdr:nvSpPr>
        <xdr:cNvPr id="36" name="テキスト ボックス 47"/>
        <xdr:cNvSpPr txBox="1">
          <a:spLocks noChangeArrowheads="1"/>
        </xdr:cNvSpPr>
      </xdr:nvSpPr>
      <xdr:spPr>
        <a:xfrm>
          <a:off x="4000500" y="7781925"/>
          <a:ext cx="847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</a:p>
      </xdr:txBody>
    </xdr:sp>
    <xdr:clientData/>
  </xdr:twoCellAnchor>
  <xdr:twoCellAnchor>
    <xdr:from>
      <xdr:col>7</xdr:col>
      <xdr:colOff>114300</xdr:colOff>
      <xdr:row>28</xdr:row>
      <xdr:rowOff>104775</xdr:rowOff>
    </xdr:from>
    <xdr:to>
      <xdr:col>7</xdr:col>
      <xdr:colOff>180975</xdr:colOff>
      <xdr:row>29</xdr:row>
      <xdr:rowOff>161925</xdr:rowOff>
    </xdr:to>
    <xdr:sp>
      <xdr:nvSpPr>
        <xdr:cNvPr id="37" name="カギ線コネクタ 87"/>
        <xdr:cNvSpPr>
          <a:spLocks/>
        </xdr:cNvSpPr>
      </xdr:nvSpPr>
      <xdr:spPr>
        <a:xfrm rot="10800000" flipV="1">
          <a:off x="4981575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28</xdr:row>
      <xdr:rowOff>104775</xdr:rowOff>
    </xdr:from>
    <xdr:to>
      <xdr:col>3</xdr:col>
      <xdr:colOff>857250</xdr:colOff>
      <xdr:row>29</xdr:row>
      <xdr:rowOff>142875</xdr:rowOff>
    </xdr:to>
    <xdr:sp>
      <xdr:nvSpPr>
        <xdr:cNvPr id="38" name="カギ線コネクタ 87"/>
        <xdr:cNvSpPr>
          <a:spLocks/>
        </xdr:cNvSpPr>
      </xdr:nvSpPr>
      <xdr:spPr>
        <a:xfrm rot="10800000" flipV="1">
          <a:off x="1600200" y="7419975"/>
          <a:ext cx="85725" cy="22860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28</xdr:row>
      <xdr:rowOff>114300</xdr:rowOff>
    </xdr:from>
    <xdr:to>
      <xdr:col>3</xdr:col>
      <xdr:colOff>609600</xdr:colOff>
      <xdr:row>29</xdr:row>
      <xdr:rowOff>161925</xdr:rowOff>
    </xdr:to>
    <xdr:sp>
      <xdr:nvSpPr>
        <xdr:cNvPr id="39" name="カギ線コネクタ 87"/>
        <xdr:cNvSpPr>
          <a:spLocks/>
        </xdr:cNvSpPr>
      </xdr:nvSpPr>
      <xdr:spPr>
        <a:xfrm>
          <a:off x="1352550" y="7429500"/>
          <a:ext cx="85725" cy="23812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</xdr:row>
      <xdr:rowOff>133350</xdr:rowOff>
    </xdr:from>
    <xdr:to>
      <xdr:col>9</xdr:col>
      <xdr:colOff>361950</xdr:colOff>
      <xdr:row>35</xdr:row>
      <xdr:rowOff>180975</xdr:rowOff>
    </xdr:to>
    <xdr:sp>
      <xdr:nvSpPr>
        <xdr:cNvPr id="40" name="カギ線コネクタ 87"/>
        <xdr:cNvSpPr>
          <a:spLocks/>
        </xdr:cNvSpPr>
      </xdr:nvSpPr>
      <xdr:spPr>
        <a:xfrm flipV="1">
          <a:off x="6067425" y="8782050"/>
          <a:ext cx="266700" cy="47625"/>
        </a:xfrm>
        <a:prstGeom prst="bentConnector3">
          <a:avLst>
            <a:gd name="adj" fmla="val 100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36</xdr:row>
      <xdr:rowOff>76200</xdr:rowOff>
    </xdr:from>
    <xdr:to>
      <xdr:col>9</xdr:col>
      <xdr:colOff>295275</xdr:colOff>
      <xdr:row>37</xdr:row>
      <xdr:rowOff>114300</xdr:rowOff>
    </xdr:to>
    <xdr:sp>
      <xdr:nvSpPr>
        <xdr:cNvPr id="41" name="カギ線コネクタ 87"/>
        <xdr:cNvSpPr>
          <a:spLocks/>
        </xdr:cNvSpPr>
      </xdr:nvSpPr>
      <xdr:spPr>
        <a:xfrm>
          <a:off x="5991225" y="8915400"/>
          <a:ext cx="276225" cy="228600"/>
        </a:xfrm>
        <a:prstGeom prst="bentConnector3">
          <a:avLst>
            <a:gd name="adj" fmla="val 9909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85725</xdr:rowOff>
    </xdr:from>
    <xdr:to>
      <xdr:col>6</xdr:col>
      <xdr:colOff>409575</xdr:colOff>
      <xdr:row>42</xdr:row>
      <xdr:rowOff>114300</xdr:rowOff>
    </xdr:to>
    <xdr:sp>
      <xdr:nvSpPr>
        <xdr:cNvPr id="42" name="カギ線コネクタ 87"/>
        <xdr:cNvSpPr>
          <a:spLocks/>
        </xdr:cNvSpPr>
      </xdr:nvSpPr>
      <xdr:spPr>
        <a:xfrm rot="16200000" flipH="1">
          <a:off x="4648200" y="9686925"/>
          <a:ext cx="76200" cy="4095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33</xdr:row>
      <xdr:rowOff>133350</xdr:rowOff>
    </xdr:from>
    <xdr:to>
      <xdr:col>5</xdr:col>
      <xdr:colOff>114300</xdr:colOff>
      <xdr:row>34</xdr:row>
      <xdr:rowOff>161925</xdr:rowOff>
    </xdr:to>
    <xdr:sp>
      <xdr:nvSpPr>
        <xdr:cNvPr id="43" name="カギ線コネクタ 87"/>
        <xdr:cNvSpPr>
          <a:spLocks/>
        </xdr:cNvSpPr>
      </xdr:nvSpPr>
      <xdr:spPr>
        <a:xfrm>
          <a:off x="3581400" y="8401050"/>
          <a:ext cx="295275" cy="219075"/>
        </a:xfrm>
        <a:prstGeom prst="bentConnector3">
          <a:avLst>
            <a:gd name="adj" fmla="val -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30</xdr:row>
      <xdr:rowOff>123825</xdr:rowOff>
    </xdr:from>
    <xdr:to>
      <xdr:col>5</xdr:col>
      <xdr:colOff>333375</xdr:colOff>
      <xdr:row>31</xdr:row>
      <xdr:rowOff>161925</xdr:rowOff>
    </xdr:to>
    <xdr:sp>
      <xdr:nvSpPr>
        <xdr:cNvPr id="44" name="カギ線コネクタ 87"/>
        <xdr:cNvSpPr>
          <a:spLocks/>
        </xdr:cNvSpPr>
      </xdr:nvSpPr>
      <xdr:spPr>
        <a:xfrm>
          <a:off x="3733800" y="7820025"/>
          <a:ext cx="361950" cy="2286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95250</xdr:rowOff>
    </xdr:from>
    <xdr:to>
      <xdr:col>6</xdr:col>
      <xdr:colOff>209550</xdr:colOff>
      <xdr:row>41</xdr:row>
      <xdr:rowOff>95250</xdr:rowOff>
    </xdr:to>
    <xdr:sp>
      <xdr:nvSpPr>
        <xdr:cNvPr id="45" name="直線コネクタ 107"/>
        <xdr:cNvSpPr>
          <a:spLocks/>
        </xdr:cNvSpPr>
      </xdr:nvSpPr>
      <xdr:spPr>
        <a:xfrm flipH="1">
          <a:off x="4352925" y="9696450"/>
          <a:ext cx="17145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123825</xdr:rowOff>
    </xdr:from>
    <xdr:to>
      <xdr:col>6</xdr:col>
      <xdr:colOff>57150</xdr:colOff>
      <xdr:row>40</xdr:row>
      <xdr:rowOff>114300</xdr:rowOff>
    </xdr:to>
    <xdr:sp>
      <xdr:nvSpPr>
        <xdr:cNvPr id="46" name="直線コネクタ 107"/>
        <xdr:cNvSpPr>
          <a:spLocks/>
        </xdr:cNvSpPr>
      </xdr:nvSpPr>
      <xdr:spPr>
        <a:xfrm flipH="1">
          <a:off x="3952875" y="9534525"/>
          <a:ext cx="41910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35</xdr:row>
      <xdr:rowOff>133350</xdr:rowOff>
    </xdr:from>
    <xdr:to>
      <xdr:col>5</xdr:col>
      <xdr:colOff>142875</xdr:colOff>
      <xdr:row>35</xdr:row>
      <xdr:rowOff>171450</xdr:rowOff>
    </xdr:to>
    <xdr:sp>
      <xdr:nvSpPr>
        <xdr:cNvPr id="47" name="直線コネクタ 107"/>
        <xdr:cNvSpPr>
          <a:spLocks/>
        </xdr:cNvSpPr>
      </xdr:nvSpPr>
      <xdr:spPr>
        <a:xfrm flipH="1">
          <a:off x="3733800" y="8782050"/>
          <a:ext cx="17145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1657350</xdr:colOff>
      <xdr:row>37</xdr:row>
      <xdr:rowOff>114300</xdr:rowOff>
    </xdr:from>
    <xdr:to>
      <xdr:col>3</xdr:col>
      <xdr:colOff>1809750</xdr:colOff>
      <xdr:row>38</xdr:row>
      <xdr:rowOff>9525</xdr:rowOff>
    </xdr:to>
    <xdr:sp>
      <xdr:nvSpPr>
        <xdr:cNvPr id="48" name="直線コネクタ 107"/>
        <xdr:cNvSpPr>
          <a:spLocks/>
        </xdr:cNvSpPr>
      </xdr:nvSpPr>
      <xdr:spPr>
        <a:xfrm>
          <a:off x="2486025" y="9144000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180975</xdr:rowOff>
    </xdr:from>
    <xdr:to>
      <xdr:col>3</xdr:col>
      <xdr:colOff>161925</xdr:colOff>
      <xdr:row>41</xdr:row>
      <xdr:rowOff>161925</xdr:rowOff>
    </xdr:to>
    <xdr:sp>
      <xdr:nvSpPr>
        <xdr:cNvPr id="49" name="カギ線コネクタ 87"/>
        <xdr:cNvSpPr>
          <a:spLocks/>
        </xdr:cNvSpPr>
      </xdr:nvSpPr>
      <xdr:spPr>
        <a:xfrm rot="16200000" flipH="1">
          <a:off x="923925" y="9591675"/>
          <a:ext cx="66675" cy="361950"/>
        </a:xfrm>
        <a:prstGeom prst="bentConnector3">
          <a:avLst>
            <a:gd name="adj" fmla="val 10263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1743075</xdr:colOff>
      <xdr:row>37</xdr:row>
      <xdr:rowOff>0</xdr:rowOff>
    </xdr:from>
    <xdr:to>
      <xdr:col>3</xdr:col>
      <xdr:colOff>2114550</xdr:colOff>
      <xdr:row>37</xdr:row>
      <xdr:rowOff>47625</xdr:rowOff>
    </xdr:to>
    <xdr:sp>
      <xdr:nvSpPr>
        <xdr:cNvPr id="50" name="カギ線コネクタ 87"/>
        <xdr:cNvSpPr>
          <a:spLocks/>
        </xdr:cNvSpPr>
      </xdr:nvSpPr>
      <xdr:spPr>
        <a:xfrm flipV="1">
          <a:off x="2571750" y="9029700"/>
          <a:ext cx="371475" cy="47625"/>
        </a:xfrm>
        <a:prstGeom prst="bentConnector3">
          <a:avLst>
            <a:gd name="adj" fmla="val 987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1704975</xdr:colOff>
      <xdr:row>37</xdr:row>
      <xdr:rowOff>161925</xdr:rowOff>
    </xdr:from>
    <xdr:to>
      <xdr:col>4</xdr:col>
      <xdr:colOff>180975</xdr:colOff>
      <xdr:row>40</xdr:row>
      <xdr:rowOff>76200</xdr:rowOff>
    </xdr:to>
    <xdr:sp>
      <xdr:nvSpPr>
        <xdr:cNvPr id="51" name="テキスト ボックス 69"/>
        <xdr:cNvSpPr txBox="1">
          <a:spLocks noChangeArrowheads="1"/>
        </xdr:cNvSpPr>
      </xdr:nvSpPr>
      <xdr:spPr>
        <a:xfrm>
          <a:off x="2533650" y="9191625"/>
          <a:ext cx="857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2.3%</a:t>
          </a:r>
        </a:p>
      </xdr:txBody>
    </xdr:sp>
    <xdr:clientData/>
  </xdr:twoCellAnchor>
  <xdr:twoCellAnchor>
    <xdr:from>
      <xdr:col>2</xdr:col>
      <xdr:colOff>161925</xdr:colOff>
      <xdr:row>39</xdr:row>
      <xdr:rowOff>85725</xdr:rowOff>
    </xdr:from>
    <xdr:to>
      <xdr:col>3</xdr:col>
      <xdr:colOff>28575</xdr:colOff>
      <xdr:row>40</xdr:row>
      <xdr:rowOff>104775</xdr:rowOff>
    </xdr:to>
    <xdr:sp>
      <xdr:nvSpPr>
        <xdr:cNvPr id="52" name="直線コネクタ 107"/>
        <xdr:cNvSpPr>
          <a:spLocks/>
        </xdr:cNvSpPr>
      </xdr:nvSpPr>
      <xdr:spPr>
        <a:xfrm flipH="1">
          <a:off x="704850" y="9496425"/>
          <a:ext cx="15240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40</xdr:row>
      <xdr:rowOff>104775</xdr:rowOff>
    </xdr:from>
    <xdr:to>
      <xdr:col>3</xdr:col>
      <xdr:colOff>304800</xdr:colOff>
      <xdr:row>43</xdr:row>
      <xdr:rowOff>19050</xdr:rowOff>
    </xdr:to>
    <xdr:sp>
      <xdr:nvSpPr>
        <xdr:cNvPr id="53" name="テキスト ボックス 75"/>
        <xdr:cNvSpPr txBox="1">
          <a:spLocks noChangeArrowheads="1"/>
        </xdr:cNvSpPr>
      </xdr:nvSpPr>
      <xdr:spPr>
        <a:xfrm>
          <a:off x="381000" y="9705975"/>
          <a:ext cx="752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2</xdr:col>
      <xdr:colOff>28575</xdr:colOff>
      <xdr:row>38</xdr:row>
      <xdr:rowOff>142875</xdr:rowOff>
    </xdr:from>
    <xdr:to>
      <xdr:col>2</xdr:col>
      <xdr:colOff>180975</xdr:colOff>
      <xdr:row>39</xdr:row>
      <xdr:rowOff>28575</xdr:rowOff>
    </xdr:to>
    <xdr:sp>
      <xdr:nvSpPr>
        <xdr:cNvPr id="54" name="直線コネクタ 107"/>
        <xdr:cNvSpPr>
          <a:spLocks/>
        </xdr:cNvSpPr>
      </xdr:nvSpPr>
      <xdr:spPr>
        <a:xfrm flipH="1">
          <a:off x="571500" y="9363075"/>
          <a:ext cx="15240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57150</xdr:rowOff>
    </xdr:from>
    <xdr:to>
      <xdr:col>2</xdr:col>
      <xdr:colOff>266700</xdr:colOff>
      <xdr:row>41</xdr:row>
      <xdr:rowOff>171450</xdr:rowOff>
    </xdr:to>
    <xdr:sp>
      <xdr:nvSpPr>
        <xdr:cNvPr id="55" name="テキスト ボックス 77"/>
        <xdr:cNvSpPr txBox="1">
          <a:spLocks noChangeArrowheads="1"/>
        </xdr:cNvSpPr>
      </xdr:nvSpPr>
      <xdr:spPr>
        <a:xfrm>
          <a:off x="76200" y="9277350"/>
          <a:ext cx="7334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1</xdr:col>
      <xdr:colOff>238125</xdr:colOff>
      <xdr:row>35</xdr:row>
      <xdr:rowOff>123825</xdr:rowOff>
    </xdr:from>
    <xdr:to>
      <xdr:col>3</xdr:col>
      <xdr:colOff>542925</xdr:colOff>
      <xdr:row>38</xdr:row>
      <xdr:rowOff>76200</xdr:rowOff>
    </xdr:to>
    <xdr:sp>
      <xdr:nvSpPr>
        <xdr:cNvPr id="56" name="テキスト ボックス 79"/>
        <xdr:cNvSpPr txBox="1">
          <a:spLocks noChangeArrowheads="1"/>
        </xdr:cNvSpPr>
      </xdr:nvSpPr>
      <xdr:spPr>
        <a:xfrm>
          <a:off x="419100" y="8772525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8.1%</a:t>
          </a:r>
        </a:p>
      </xdr:txBody>
    </xdr:sp>
    <xdr:clientData/>
  </xdr:twoCellAnchor>
  <xdr:twoCellAnchor>
    <xdr:from>
      <xdr:col>1</xdr:col>
      <xdr:colOff>171450</xdr:colOff>
      <xdr:row>34</xdr:row>
      <xdr:rowOff>161925</xdr:rowOff>
    </xdr:from>
    <xdr:to>
      <xdr:col>1</xdr:col>
      <xdr:colOff>333375</xdr:colOff>
      <xdr:row>34</xdr:row>
      <xdr:rowOff>171450</xdr:rowOff>
    </xdr:to>
    <xdr:sp>
      <xdr:nvSpPr>
        <xdr:cNvPr id="57" name="直線コネクタ 107"/>
        <xdr:cNvSpPr>
          <a:spLocks/>
        </xdr:cNvSpPr>
      </xdr:nvSpPr>
      <xdr:spPr>
        <a:xfrm flipH="1" flipV="1">
          <a:off x="352425" y="8620125"/>
          <a:ext cx="161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104775</xdr:colOff>
      <xdr:row>38</xdr:row>
      <xdr:rowOff>57150</xdr:rowOff>
    </xdr:to>
    <xdr:sp>
      <xdr:nvSpPr>
        <xdr:cNvPr id="58" name="テキスト ボックス 81"/>
        <xdr:cNvSpPr txBox="1">
          <a:spLocks noChangeArrowheads="1"/>
        </xdr:cNvSpPr>
      </xdr:nvSpPr>
      <xdr:spPr>
        <a:xfrm>
          <a:off x="0" y="8458200"/>
          <a:ext cx="647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152400</xdr:colOff>
      <xdr:row>33</xdr:row>
      <xdr:rowOff>47625</xdr:rowOff>
    </xdr:from>
    <xdr:to>
      <xdr:col>1</xdr:col>
      <xdr:colOff>352425</xdr:colOff>
      <xdr:row>34</xdr:row>
      <xdr:rowOff>38100</xdr:rowOff>
    </xdr:to>
    <xdr:sp>
      <xdr:nvSpPr>
        <xdr:cNvPr id="59" name="カギ線コネクタ 87"/>
        <xdr:cNvSpPr>
          <a:spLocks/>
        </xdr:cNvSpPr>
      </xdr:nvSpPr>
      <xdr:spPr>
        <a:xfrm>
          <a:off x="333375" y="8315325"/>
          <a:ext cx="200025" cy="180975"/>
        </a:xfrm>
        <a:prstGeom prst="bentConnector3">
          <a:avLst>
            <a:gd name="adj" fmla="val 23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3</xdr:col>
      <xdr:colOff>142875</xdr:colOff>
      <xdr:row>33</xdr:row>
      <xdr:rowOff>85725</xdr:rowOff>
    </xdr:to>
    <xdr:sp>
      <xdr:nvSpPr>
        <xdr:cNvPr id="60" name="テキスト ボックス 83"/>
        <xdr:cNvSpPr txBox="1">
          <a:spLocks noChangeArrowheads="1"/>
        </xdr:cNvSpPr>
      </xdr:nvSpPr>
      <xdr:spPr>
        <a:xfrm>
          <a:off x="0" y="7800975"/>
          <a:ext cx="971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2</xdr:col>
      <xdr:colOff>38100</xdr:colOff>
      <xdr:row>32</xdr:row>
      <xdr:rowOff>19050</xdr:rowOff>
    </xdr:from>
    <xdr:to>
      <xdr:col>3</xdr:col>
      <xdr:colOff>771525</xdr:colOff>
      <xdr:row>35</xdr:row>
      <xdr:rowOff>0</xdr:rowOff>
    </xdr:to>
    <xdr:sp>
      <xdr:nvSpPr>
        <xdr:cNvPr id="61" name="テキスト ボックス 90"/>
        <xdr:cNvSpPr txBox="1">
          <a:spLocks noChangeArrowheads="1"/>
        </xdr:cNvSpPr>
      </xdr:nvSpPr>
      <xdr:spPr>
        <a:xfrm>
          <a:off x="581025" y="8096250"/>
          <a:ext cx="1019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2</xdr:col>
      <xdr:colOff>190500</xdr:colOff>
      <xdr:row>30</xdr:row>
      <xdr:rowOff>47625</xdr:rowOff>
    </xdr:to>
    <xdr:sp>
      <xdr:nvSpPr>
        <xdr:cNvPr id="62" name="テキスト ボックス 91"/>
        <xdr:cNvSpPr txBox="1">
          <a:spLocks noChangeArrowheads="1"/>
        </xdr:cNvSpPr>
      </xdr:nvSpPr>
      <xdr:spPr>
        <a:xfrm>
          <a:off x="0" y="753427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twoCellAnchor>
  <xdr:twoCellAnchor>
    <xdr:from>
      <xdr:col>2</xdr:col>
      <xdr:colOff>219075</xdr:colOff>
      <xdr:row>29</xdr:row>
      <xdr:rowOff>133350</xdr:rowOff>
    </xdr:from>
    <xdr:to>
      <xdr:col>3</xdr:col>
      <xdr:colOff>304800</xdr:colOff>
      <xdr:row>30</xdr:row>
      <xdr:rowOff>47625</xdr:rowOff>
    </xdr:to>
    <xdr:sp>
      <xdr:nvSpPr>
        <xdr:cNvPr id="63" name="カギ線コネクタ 87"/>
        <xdr:cNvSpPr>
          <a:spLocks/>
        </xdr:cNvSpPr>
      </xdr:nvSpPr>
      <xdr:spPr>
        <a:xfrm>
          <a:off x="762000" y="7639050"/>
          <a:ext cx="371475" cy="104775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6</xdr:col>
      <xdr:colOff>352425</xdr:colOff>
      <xdr:row>42</xdr:row>
      <xdr:rowOff>9525</xdr:rowOff>
    </xdr:to>
    <xdr:graphicFrame>
      <xdr:nvGraphicFramePr>
        <xdr:cNvPr id="1" name="グラフ 32"/>
        <xdr:cNvGraphicFramePr/>
      </xdr:nvGraphicFramePr>
      <xdr:xfrm>
        <a:off x="0" y="6896100"/>
        <a:ext cx="3609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33</xdr:row>
      <xdr:rowOff>57150</xdr:rowOff>
    </xdr:from>
    <xdr:to>
      <xdr:col>4</xdr:col>
      <xdr:colOff>104775</xdr:colOff>
      <xdr:row>38</xdr:row>
      <xdr:rowOff>85725</xdr:rowOff>
    </xdr:to>
    <xdr:grpSp>
      <xdr:nvGrpSpPr>
        <xdr:cNvPr id="2" name="グループ化 33"/>
        <xdr:cNvGrpSpPr>
          <a:grpSpLocks/>
        </xdr:cNvGrpSpPr>
      </xdr:nvGrpSpPr>
      <xdr:grpSpPr>
        <a:xfrm>
          <a:off x="904875" y="8324850"/>
          <a:ext cx="137160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34"/>
          <xdr:cNvSpPr txBox="1">
            <a:spLocks noChangeArrowheads="1"/>
          </xdr:cNvSpPr>
        </xdr:nvSpPr>
        <xdr:spPr>
          <a:xfrm>
            <a:off x="3362235" y="7553364"/>
            <a:ext cx="1319821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O$3">
        <xdr:nvSpPr>
          <xdr:cNvPr id="4" name="テキスト ボックス 35"/>
          <xdr:cNvSpPr txBox="1">
            <a:spLocks noChangeArrowheads="1"/>
          </xdr:cNvSpPr>
        </xdr:nvSpPr>
        <xdr:spPr>
          <a:xfrm>
            <a:off x="3352800" y="7543799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51b12664-cb77-4ac2-ab21-da444ac8b40c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08a93099-e618-4b71-b4d9-371bf5a77841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fld>
            <a:fld id="{1f21190d-b22e-46aa-87da-d309907370ca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O$4">
        <xdr:nvSpPr>
          <xdr:cNvPr id="5" name="テキスト ボックス 36"/>
          <xdr:cNvSpPr txBox="1">
            <a:spLocks noChangeArrowheads="1"/>
          </xdr:cNvSpPr>
        </xdr:nvSpPr>
        <xdr:spPr>
          <a:xfrm>
            <a:off x="3380767" y="7886685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03066f6f-1666-4174-8bef-8aea960ed95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fld>
            <a:fld id="{9fac900f-2ac3-4f1f-b442-76665e3836c5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6" name="テキスト ボックス 37"/>
          <xdr:cNvSpPr txBox="1">
            <a:spLocks noChangeArrowheads="1"/>
          </xdr:cNvSpPr>
        </xdr:nvSpPr>
        <xdr:spPr>
          <a:xfrm>
            <a:off x="3371669" y="8058128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5</xdr:col>
      <xdr:colOff>238125</xdr:colOff>
      <xdr:row>27</xdr:row>
      <xdr:rowOff>47625</xdr:rowOff>
    </xdr:from>
    <xdr:to>
      <xdr:col>12</xdr:col>
      <xdr:colOff>57150</xdr:colOff>
      <xdr:row>43</xdr:row>
      <xdr:rowOff>104775</xdr:rowOff>
    </xdr:to>
    <xdr:graphicFrame>
      <xdr:nvGraphicFramePr>
        <xdr:cNvPr id="7" name="グラフ 38"/>
        <xdr:cNvGraphicFramePr/>
      </xdr:nvGraphicFramePr>
      <xdr:xfrm>
        <a:off x="2952750" y="7172325"/>
        <a:ext cx="36195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33</xdr:row>
      <xdr:rowOff>57150</xdr:rowOff>
    </xdr:from>
    <xdr:to>
      <xdr:col>10</xdr:col>
      <xdr:colOff>228600</xdr:colOff>
      <xdr:row>38</xdr:row>
      <xdr:rowOff>85725</xdr:rowOff>
    </xdr:to>
    <xdr:grpSp>
      <xdr:nvGrpSpPr>
        <xdr:cNvPr id="8" name="グループ化 39"/>
        <xdr:cNvGrpSpPr>
          <a:grpSpLocks/>
        </xdr:cNvGrpSpPr>
      </xdr:nvGrpSpPr>
      <xdr:grpSpPr>
        <a:xfrm>
          <a:off x="4276725" y="8324850"/>
          <a:ext cx="13811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40"/>
          <xdr:cNvSpPr txBox="1">
            <a:spLocks noChangeArrowheads="1"/>
          </xdr:cNvSpPr>
        </xdr:nvSpPr>
        <xdr:spPr>
          <a:xfrm>
            <a:off x="3362235" y="7553364"/>
            <a:ext cx="1319821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Q$3">
        <xdr:nvSpPr>
          <xdr:cNvPr id="10" name="テキスト ボックス 41"/>
          <xdr:cNvSpPr txBox="1">
            <a:spLocks noChangeArrowheads="1"/>
          </xdr:cNvSpPr>
        </xdr:nvSpPr>
        <xdr:spPr>
          <a:xfrm>
            <a:off x="3352800" y="7543799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6e3cf76e-010b-452b-a455-43507243bd8a}" type="TxLink">
              <a:rPr lang="en-US" cap="none" sz="900" b="0" i="0" u="none" baseline="0">
                <a:solidFill>
                  <a:srgbClr val="000000"/>
                </a:solidFill>
              </a:rPr>
              <a:t>令和２年</a:t>
            </a:fld>
          </a:p>
        </xdr:txBody>
      </xdr:sp>
      <xdr:sp textlink="$Q$4">
        <xdr:nvSpPr>
          <xdr:cNvPr id="11" name="テキスト ボックス 42"/>
          <xdr:cNvSpPr txBox="1">
            <a:spLocks noChangeArrowheads="1"/>
          </xdr:cNvSpPr>
        </xdr:nvSpPr>
        <xdr:spPr>
          <a:xfrm>
            <a:off x="3380767" y="7886685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3c3bbb9d-cdb5-4c88-aba2-0c3563c51af2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26,787</a:t>
            </a:fld>
            <a:fld id="{bccd39a4-ad1e-401b-8d56-0fe413222db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12" name="テキスト ボックス 43"/>
          <xdr:cNvSpPr txBox="1">
            <a:spLocks noChangeArrowheads="1"/>
          </xdr:cNvSpPr>
        </xdr:nvSpPr>
        <xdr:spPr>
          <a:xfrm>
            <a:off x="3371332" y="8058128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7</xdr:col>
      <xdr:colOff>95250</xdr:colOff>
      <xdr:row>27</xdr:row>
      <xdr:rowOff>38100</xdr:rowOff>
    </xdr:from>
    <xdr:to>
      <xdr:col>9</xdr:col>
      <xdr:colOff>47625</xdr:colOff>
      <xdr:row>28</xdr:row>
      <xdr:rowOff>28575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3895725" y="716280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9</xdr:col>
      <xdr:colOff>276225</xdr:colOff>
      <xdr:row>27</xdr:row>
      <xdr:rowOff>152400</xdr:rowOff>
    </xdr:from>
    <xdr:to>
      <xdr:col>11</xdr:col>
      <xdr:colOff>504825</xdr:colOff>
      <xdr:row>29</xdr:row>
      <xdr:rowOff>171450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162550" y="7277100"/>
          <a:ext cx="1314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9</xdr:col>
      <xdr:colOff>142875</xdr:colOff>
      <xdr:row>30</xdr:row>
      <xdr:rowOff>76200</xdr:rowOff>
    </xdr:from>
    <xdr:to>
      <xdr:col>10</xdr:col>
      <xdr:colOff>200025</xdr:colOff>
      <xdr:row>32</xdr:row>
      <xdr:rowOff>123825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029200" y="7772400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10</xdr:col>
      <xdr:colOff>19050</xdr:colOff>
      <xdr:row>32</xdr:row>
      <xdr:rowOff>142875</xdr:rowOff>
    </xdr:from>
    <xdr:to>
      <xdr:col>11</xdr:col>
      <xdr:colOff>85725</xdr:colOff>
      <xdr:row>35</xdr:row>
      <xdr:rowOff>57150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5448300" y="8220075"/>
          <a:ext cx="609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10</xdr:col>
      <xdr:colOff>514350</xdr:colOff>
      <xdr:row>30</xdr:row>
      <xdr:rowOff>9525</xdr:rowOff>
    </xdr:from>
    <xdr:to>
      <xdr:col>13</xdr:col>
      <xdr:colOff>66675</xdr:colOff>
      <xdr:row>35</xdr:row>
      <xdr:rowOff>104775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943600" y="7705725"/>
          <a:ext cx="8191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>
    <xdr:from>
      <xdr:col>10</xdr:col>
      <xdr:colOff>400050</xdr:colOff>
      <xdr:row>38</xdr:row>
      <xdr:rowOff>57150</xdr:rowOff>
    </xdr:from>
    <xdr:to>
      <xdr:col>12</xdr:col>
      <xdr:colOff>142875</xdr:colOff>
      <xdr:row>41</xdr:row>
      <xdr:rowOff>142875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5829300" y="9277350"/>
          <a:ext cx="828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9</xdr:col>
      <xdr:colOff>371475</xdr:colOff>
      <xdr:row>36</xdr:row>
      <xdr:rowOff>57150</xdr:rowOff>
    </xdr:from>
    <xdr:to>
      <xdr:col>11</xdr:col>
      <xdr:colOff>342900</xdr:colOff>
      <xdr:row>38</xdr:row>
      <xdr:rowOff>180975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5257800" y="8896350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7.6%</a:t>
          </a:r>
        </a:p>
      </xdr:txBody>
    </xdr:sp>
    <xdr:clientData/>
  </xdr:twoCellAnchor>
  <xdr:twoCellAnchor>
    <xdr:from>
      <xdr:col>8</xdr:col>
      <xdr:colOff>476250</xdr:colOff>
      <xdr:row>38</xdr:row>
      <xdr:rowOff>104775</xdr:rowOff>
    </xdr:from>
    <xdr:to>
      <xdr:col>10</xdr:col>
      <xdr:colOff>466725</xdr:colOff>
      <xdr:row>41</xdr:row>
      <xdr:rowOff>38100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4819650" y="9324975"/>
          <a:ext cx="1076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卸売業，小売業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15.7%</a:t>
          </a:r>
        </a:p>
      </xdr:txBody>
    </xdr:sp>
    <xdr:clientData/>
  </xdr:twoCellAnchor>
  <xdr:twoCellAnchor>
    <xdr:from>
      <xdr:col>9</xdr:col>
      <xdr:colOff>314325</xdr:colOff>
      <xdr:row>40</xdr:row>
      <xdr:rowOff>152400</xdr:rowOff>
    </xdr:from>
    <xdr:to>
      <xdr:col>13</xdr:col>
      <xdr:colOff>990600</xdr:colOff>
      <xdr:row>41</xdr:row>
      <xdr:rowOff>171450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5200650" y="975360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9</xdr:col>
      <xdr:colOff>57150</xdr:colOff>
      <xdr:row>41</xdr:row>
      <xdr:rowOff>85725</xdr:rowOff>
    </xdr:from>
    <xdr:to>
      <xdr:col>13</xdr:col>
      <xdr:colOff>733425</xdr:colOff>
      <xdr:row>42</xdr:row>
      <xdr:rowOff>104775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4943475" y="987742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2.2%</a:t>
          </a:r>
        </a:p>
      </xdr:txBody>
    </xdr:sp>
    <xdr:clientData/>
  </xdr:twoCellAnchor>
  <xdr:twoCellAnchor>
    <xdr:from>
      <xdr:col>6</xdr:col>
      <xdr:colOff>428625</xdr:colOff>
      <xdr:row>42</xdr:row>
      <xdr:rowOff>28575</xdr:rowOff>
    </xdr:from>
    <xdr:to>
      <xdr:col>11</xdr:col>
      <xdr:colOff>123825</xdr:colOff>
      <xdr:row>43</xdr:row>
      <xdr:rowOff>66675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3686175" y="10010775"/>
          <a:ext cx="2409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6</xdr:col>
      <xdr:colOff>47625</xdr:colOff>
      <xdr:row>40</xdr:row>
      <xdr:rowOff>104775</xdr:rowOff>
    </xdr:from>
    <xdr:to>
      <xdr:col>8</xdr:col>
      <xdr:colOff>276225</xdr:colOff>
      <xdr:row>43</xdr:row>
      <xdr:rowOff>114300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3305175" y="9705975"/>
          <a:ext cx="13144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5.3%</a:t>
          </a:r>
        </a:p>
      </xdr:txBody>
    </xdr:sp>
    <xdr:clientData/>
  </xdr:twoCellAnchor>
  <xdr:twoCellAnchor>
    <xdr:from>
      <xdr:col>5</xdr:col>
      <xdr:colOff>485775</xdr:colOff>
      <xdr:row>38</xdr:row>
      <xdr:rowOff>0</xdr:rowOff>
    </xdr:from>
    <xdr:to>
      <xdr:col>7</xdr:col>
      <xdr:colOff>352425</xdr:colOff>
      <xdr:row>41</xdr:row>
      <xdr:rowOff>19050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200400" y="9220200"/>
          <a:ext cx="952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5</xdr:col>
      <xdr:colOff>514350</xdr:colOff>
      <xdr:row>33</xdr:row>
      <xdr:rowOff>76200</xdr:rowOff>
    </xdr:from>
    <xdr:to>
      <xdr:col>7</xdr:col>
      <xdr:colOff>76200</xdr:colOff>
      <xdr:row>37</xdr:row>
      <xdr:rowOff>123825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3228975" y="8343900"/>
          <a:ext cx="647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3.4%</a:t>
          </a:r>
        </a:p>
      </xdr:txBody>
    </xdr:sp>
    <xdr:clientData/>
  </xdr:twoCellAnchor>
  <xdr:twoCellAnchor>
    <xdr:from>
      <xdr:col>7</xdr:col>
      <xdr:colOff>28575</xdr:colOff>
      <xdr:row>34</xdr:row>
      <xdr:rowOff>9525</xdr:rowOff>
    </xdr:from>
    <xdr:to>
      <xdr:col>8</xdr:col>
      <xdr:colOff>314325</xdr:colOff>
      <xdr:row>36</xdr:row>
      <xdr:rowOff>47625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3829050" y="846772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12.4%</a:t>
          </a:r>
        </a:p>
      </xdr:txBody>
    </xdr:sp>
    <xdr:clientData/>
  </xdr:twoCellAnchor>
  <xdr:twoCellAnchor>
    <xdr:from>
      <xdr:col>5</xdr:col>
      <xdr:colOff>419100</xdr:colOff>
      <xdr:row>30</xdr:row>
      <xdr:rowOff>0</xdr:rowOff>
    </xdr:from>
    <xdr:to>
      <xdr:col>7</xdr:col>
      <xdr:colOff>219075</xdr:colOff>
      <xdr:row>33</xdr:row>
      <xdr:rowOff>171450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133725" y="7696200"/>
          <a:ext cx="8858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7</xdr:col>
      <xdr:colOff>180975</xdr:colOff>
      <xdr:row>31</xdr:row>
      <xdr:rowOff>47625</xdr:rowOff>
    </xdr:from>
    <xdr:to>
      <xdr:col>9</xdr:col>
      <xdr:colOff>57150</xdr:colOff>
      <xdr:row>33</xdr:row>
      <xdr:rowOff>57150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3981450" y="7934325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8.0%</a:t>
          </a:r>
        </a:p>
      </xdr:txBody>
    </xdr:sp>
    <xdr:clientData/>
  </xdr:twoCellAnchor>
  <xdr:twoCellAnchor>
    <xdr:from>
      <xdr:col>6</xdr:col>
      <xdr:colOff>76200</xdr:colOff>
      <xdr:row>28</xdr:row>
      <xdr:rowOff>180975</xdr:rowOff>
    </xdr:from>
    <xdr:to>
      <xdr:col>7</xdr:col>
      <xdr:colOff>247650</xdr:colOff>
      <xdr:row>30</xdr:row>
      <xdr:rowOff>19050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333750" y="7496175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7</xdr:col>
      <xdr:colOff>76200</xdr:colOff>
      <xdr:row>28</xdr:row>
      <xdr:rowOff>0</xdr:rowOff>
    </xdr:from>
    <xdr:to>
      <xdr:col>9</xdr:col>
      <xdr:colOff>66675</xdr:colOff>
      <xdr:row>29</xdr:row>
      <xdr:rowOff>57150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3876675" y="7315200"/>
          <a:ext cx="1076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4.3%</a:t>
          </a:r>
        </a:p>
      </xdr:txBody>
    </xdr:sp>
    <xdr:clientData/>
  </xdr:twoCellAnchor>
  <xdr:twoCellAnchor>
    <xdr:from>
      <xdr:col>9</xdr:col>
      <xdr:colOff>76200</xdr:colOff>
      <xdr:row>27</xdr:row>
      <xdr:rowOff>123825</xdr:rowOff>
    </xdr:from>
    <xdr:to>
      <xdr:col>9</xdr:col>
      <xdr:colOff>114300</xdr:colOff>
      <xdr:row>29</xdr:row>
      <xdr:rowOff>142875</xdr:rowOff>
    </xdr:to>
    <xdr:sp>
      <xdr:nvSpPr>
        <xdr:cNvPr id="32" name="カギ線コネクタ 3"/>
        <xdr:cNvSpPr>
          <a:spLocks/>
        </xdr:cNvSpPr>
      </xdr:nvSpPr>
      <xdr:spPr>
        <a:xfrm>
          <a:off x="4962525" y="7248525"/>
          <a:ext cx="38100" cy="4000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104775</xdr:rowOff>
    </xdr:from>
    <xdr:to>
      <xdr:col>9</xdr:col>
      <xdr:colOff>352425</xdr:colOff>
      <xdr:row>29</xdr:row>
      <xdr:rowOff>104775</xdr:rowOff>
    </xdr:to>
    <xdr:sp>
      <xdr:nvSpPr>
        <xdr:cNvPr id="33" name="カギ線コネクタ 56"/>
        <xdr:cNvSpPr>
          <a:spLocks/>
        </xdr:cNvSpPr>
      </xdr:nvSpPr>
      <xdr:spPr>
        <a:xfrm rot="10800000" flipV="1">
          <a:off x="5048250" y="7419975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34</xdr:row>
      <xdr:rowOff>85725</xdr:rowOff>
    </xdr:from>
    <xdr:to>
      <xdr:col>11</xdr:col>
      <xdr:colOff>295275</xdr:colOff>
      <xdr:row>35</xdr:row>
      <xdr:rowOff>123825</xdr:rowOff>
    </xdr:to>
    <xdr:sp>
      <xdr:nvSpPr>
        <xdr:cNvPr id="34" name="カギ線コネクタ 63"/>
        <xdr:cNvSpPr>
          <a:spLocks/>
        </xdr:cNvSpPr>
      </xdr:nvSpPr>
      <xdr:spPr>
        <a:xfrm rot="5400000">
          <a:off x="6076950" y="8543925"/>
          <a:ext cx="190500" cy="228600"/>
        </a:xfrm>
        <a:prstGeom prst="bentConnector3">
          <a:avLst>
            <a:gd name="adj" fmla="val 9898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190500</xdr:rowOff>
    </xdr:from>
    <xdr:to>
      <xdr:col>11</xdr:col>
      <xdr:colOff>276225</xdr:colOff>
      <xdr:row>38</xdr:row>
      <xdr:rowOff>95250</xdr:rowOff>
    </xdr:to>
    <xdr:sp>
      <xdr:nvSpPr>
        <xdr:cNvPr id="35" name="カギ線コネクタ 67"/>
        <xdr:cNvSpPr>
          <a:spLocks/>
        </xdr:cNvSpPr>
      </xdr:nvSpPr>
      <xdr:spPr>
        <a:xfrm rot="16200000" flipV="1">
          <a:off x="6000750" y="8839200"/>
          <a:ext cx="247650" cy="47625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40</xdr:row>
      <xdr:rowOff>133350</xdr:rowOff>
    </xdr:from>
    <xdr:to>
      <xdr:col>9</xdr:col>
      <xdr:colOff>276225</xdr:colOff>
      <xdr:row>41</xdr:row>
      <xdr:rowOff>57150</xdr:rowOff>
    </xdr:to>
    <xdr:sp>
      <xdr:nvSpPr>
        <xdr:cNvPr id="36" name="カギ線コネクタ 72"/>
        <xdr:cNvSpPr>
          <a:spLocks/>
        </xdr:cNvSpPr>
      </xdr:nvSpPr>
      <xdr:spPr>
        <a:xfrm rot="10800000">
          <a:off x="4733925" y="9734550"/>
          <a:ext cx="428625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95250</xdr:rowOff>
    </xdr:from>
    <xdr:to>
      <xdr:col>8</xdr:col>
      <xdr:colOff>438150</xdr:colOff>
      <xdr:row>41</xdr:row>
      <xdr:rowOff>161925</xdr:rowOff>
    </xdr:to>
    <xdr:sp>
      <xdr:nvSpPr>
        <xdr:cNvPr id="37" name="カギ線コネクタ 82"/>
        <xdr:cNvSpPr>
          <a:spLocks/>
        </xdr:cNvSpPr>
      </xdr:nvSpPr>
      <xdr:spPr>
        <a:xfrm rot="10800000">
          <a:off x="4648200" y="9696450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95250</xdr:rowOff>
    </xdr:from>
    <xdr:to>
      <xdr:col>8</xdr:col>
      <xdr:colOff>247650</xdr:colOff>
      <xdr:row>30</xdr:row>
      <xdr:rowOff>76200</xdr:rowOff>
    </xdr:to>
    <xdr:sp>
      <xdr:nvSpPr>
        <xdr:cNvPr id="38" name="カギ線コネクタ 87"/>
        <xdr:cNvSpPr>
          <a:spLocks/>
        </xdr:cNvSpPr>
      </xdr:nvSpPr>
      <xdr:spPr>
        <a:xfrm>
          <a:off x="4048125" y="7600950"/>
          <a:ext cx="542925" cy="171450"/>
        </a:xfrm>
        <a:prstGeom prst="bentConnector3">
          <a:avLst>
            <a:gd name="adj" fmla="val 9846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161925</xdr:rowOff>
    </xdr:from>
    <xdr:to>
      <xdr:col>7</xdr:col>
      <xdr:colOff>238125</xdr:colOff>
      <xdr:row>32</xdr:row>
      <xdr:rowOff>66675</xdr:rowOff>
    </xdr:to>
    <xdr:sp>
      <xdr:nvSpPr>
        <xdr:cNvPr id="39" name="カギ線コネクタ 90"/>
        <xdr:cNvSpPr>
          <a:spLocks/>
        </xdr:cNvSpPr>
      </xdr:nvSpPr>
      <xdr:spPr>
        <a:xfrm>
          <a:off x="3562350" y="8048625"/>
          <a:ext cx="476250" cy="95250"/>
        </a:xfrm>
        <a:prstGeom prst="bentConnector3">
          <a:avLst>
            <a:gd name="adj" fmla="val -101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36</xdr:row>
      <xdr:rowOff>161925</xdr:rowOff>
    </xdr:from>
    <xdr:to>
      <xdr:col>7</xdr:col>
      <xdr:colOff>209550</xdr:colOff>
      <xdr:row>37</xdr:row>
      <xdr:rowOff>95250</xdr:rowOff>
    </xdr:to>
    <xdr:sp>
      <xdr:nvSpPr>
        <xdr:cNvPr id="40" name="カギ線コネクタ 93"/>
        <xdr:cNvSpPr>
          <a:spLocks/>
        </xdr:cNvSpPr>
      </xdr:nvSpPr>
      <xdr:spPr>
        <a:xfrm>
          <a:off x="3448050" y="9001125"/>
          <a:ext cx="561975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95250</xdr:rowOff>
    </xdr:from>
    <xdr:to>
      <xdr:col>7</xdr:col>
      <xdr:colOff>295275</xdr:colOff>
      <xdr:row>38</xdr:row>
      <xdr:rowOff>171450</xdr:rowOff>
    </xdr:to>
    <xdr:sp>
      <xdr:nvSpPr>
        <xdr:cNvPr id="41" name="直線コネクタ 1820097"/>
        <xdr:cNvSpPr>
          <a:spLocks/>
        </xdr:cNvSpPr>
      </xdr:nvSpPr>
      <xdr:spPr>
        <a:xfrm flipH="1">
          <a:off x="3848100" y="9315450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114300</xdr:rowOff>
    </xdr:from>
    <xdr:to>
      <xdr:col>7</xdr:col>
      <xdr:colOff>495300</xdr:colOff>
      <xdr:row>41</xdr:row>
      <xdr:rowOff>38100</xdr:rowOff>
    </xdr:to>
    <xdr:sp>
      <xdr:nvSpPr>
        <xdr:cNvPr id="42" name="直線コネクタ 104"/>
        <xdr:cNvSpPr>
          <a:spLocks/>
        </xdr:cNvSpPr>
      </xdr:nvSpPr>
      <xdr:spPr>
        <a:xfrm flipH="1">
          <a:off x="3867150" y="9525000"/>
          <a:ext cx="428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40</xdr:row>
      <xdr:rowOff>19050</xdr:rowOff>
    </xdr:from>
    <xdr:to>
      <xdr:col>8</xdr:col>
      <xdr:colOff>180975</xdr:colOff>
      <xdr:row>41</xdr:row>
      <xdr:rowOff>161925</xdr:rowOff>
    </xdr:to>
    <xdr:sp>
      <xdr:nvSpPr>
        <xdr:cNvPr id="43" name="直線コネクタ 107"/>
        <xdr:cNvSpPr>
          <a:spLocks/>
        </xdr:cNvSpPr>
      </xdr:nvSpPr>
      <xdr:spPr>
        <a:xfrm flipH="1">
          <a:off x="4495800" y="9620250"/>
          <a:ext cx="28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95250</xdr:rowOff>
    </xdr:from>
    <xdr:to>
      <xdr:col>3</xdr:col>
      <xdr:colOff>180975</xdr:colOff>
      <xdr:row>29</xdr:row>
      <xdr:rowOff>28575</xdr:rowOff>
    </xdr:to>
    <xdr:sp>
      <xdr:nvSpPr>
        <xdr:cNvPr id="44" name="テキスト ボックス 128"/>
        <xdr:cNvSpPr txBox="1">
          <a:spLocks noChangeArrowheads="1"/>
        </xdr:cNvSpPr>
      </xdr:nvSpPr>
      <xdr:spPr>
        <a:xfrm>
          <a:off x="990600" y="7219950"/>
          <a:ext cx="819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4</xdr:col>
      <xdr:colOff>142875</xdr:colOff>
      <xdr:row>33</xdr:row>
      <xdr:rowOff>38100</xdr:rowOff>
    </xdr:to>
    <xdr:sp>
      <xdr:nvSpPr>
        <xdr:cNvPr id="45" name="テキスト ボックス 129"/>
        <xdr:cNvSpPr txBox="1">
          <a:spLocks noChangeArrowheads="1"/>
        </xdr:cNvSpPr>
      </xdr:nvSpPr>
      <xdr:spPr>
        <a:xfrm>
          <a:off x="1714500" y="7791450"/>
          <a:ext cx="600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5</xdr:col>
      <xdr:colOff>85725</xdr:colOff>
      <xdr:row>35</xdr:row>
      <xdr:rowOff>76200</xdr:rowOff>
    </xdr:to>
    <xdr:sp>
      <xdr:nvSpPr>
        <xdr:cNvPr id="46" name="テキスト ボックス 130"/>
        <xdr:cNvSpPr txBox="1">
          <a:spLocks noChangeArrowheads="1"/>
        </xdr:cNvSpPr>
      </xdr:nvSpPr>
      <xdr:spPr>
        <a:xfrm>
          <a:off x="2133600" y="8267700"/>
          <a:ext cx="666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4</xdr:col>
      <xdr:colOff>447675</xdr:colOff>
      <xdr:row>29</xdr:row>
      <xdr:rowOff>133350</xdr:rowOff>
    </xdr:from>
    <xdr:to>
      <xdr:col>5</xdr:col>
      <xdr:colOff>523875</xdr:colOff>
      <xdr:row>36</xdr:row>
      <xdr:rowOff>47625</xdr:rowOff>
    </xdr:to>
    <xdr:sp>
      <xdr:nvSpPr>
        <xdr:cNvPr id="47" name="テキスト ボックス 131"/>
        <xdr:cNvSpPr txBox="1">
          <a:spLocks noChangeArrowheads="1"/>
        </xdr:cNvSpPr>
      </xdr:nvSpPr>
      <xdr:spPr>
        <a:xfrm>
          <a:off x="2619375" y="7639050"/>
          <a:ext cx="6191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0.2%</a:t>
          </a:r>
        </a:p>
      </xdr:txBody>
    </xdr:sp>
    <xdr:clientData/>
  </xdr:twoCellAnchor>
  <xdr:twoCellAnchor>
    <xdr:from>
      <xdr:col>4</xdr:col>
      <xdr:colOff>361950</xdr:colOff>
      <xdr:row>38</xdr:row>
      <xdr:rowOff>47625</xdr:rowOff>
    </xdr:from>
    <xdr:to>
      <xdr:col>6</xdr:col>
      <xdr:colOff>0</xdr:colOff>
      <xdr:row>40</xdr:row>
      <xdr:rowOff>66675</xdr:rowOff>
    </xdr:to>
    <xdr:sp>
      <xdr:nvSpPr>
        <xdr:cNvPr id="48" name="テキスト ボックス 132"/>
        <xdr:cNvSpPr txBox="1">
          <a:spLocks noChangeArrowheads="1"/>
        </xdr:cNvSpPr>
      </xdr:nvSpPr>
      <xdr:spPr>
        <a:xfrm>
          <a:off x="2533650" y="9267825"/>
          <a:ext cx="72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3</xdr:col>
      <xdr:colOff>19050</xdr:colOff>
      <xdr:row>37</xdr:row>
      <xdr:rowOff>190500</xdr:rowOff>
    </xdr:from>
    <xdr:to>
      <xdr:col>4</xdr:col>
      <xdr:colOff>476250</xdr:colOff>
      <xdr:row>40</xdr:row>
      <xdr:rowOff>95250</xdr:rowOff>
    </xdr:to>
    <xdr:sp>
      <xdr:nvSpPr>
        <xdr:cNvPr id="49" name="テキスト ボックス 134"/>
        <xdr:cNvSpPr txBox="1">
          <a:spLocks noChangeArrowheads="1"/>
        </xdr:cNvSpPr>
      </xdr:nvSpPr>
      <xdr:spPr>
        <a:xfrm>
          <a:off x="1647825" y="9220200"/>
          <a:ext cx="1000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14.8%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1</xdr:col>
      <xdr:colOff>0</xdr:colOff>
      <xdr:row>38</xdr:row>
      <xdr:rowOff>142875</xdr:rowOff>
    </xdr:to>
    <xdr:sp>
      <xdr:nvSpPr>
        <xdr:cNvPr id="50" name="テキスト ボックス 139"/>
        <xdr:cNvSpPr txBox="1">
          <a:spLocks noChangeArrowheads="1"/>
        </xdr:cNvSpPr>
      </xdr:nvSpPr>
      <xdr:spPr>
        <a:xfrm>
          <a:off x="0" y="8524875"/>
          <a:ext cx="5429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1</xdr:col>
      <xdr:colOff>9525</xdr:colOff>
      <xdr:row>32</xdr:row>
      <xdr:rowOff>95250</xdr:rowOff>
    </xdr:from>
    <xdr:to>
      <xdr:col>2</xdr:col>
      <xdr:colOff>209550</xdr:colOff>
      <xdr:row>35</xdr:row>
      <xdr:rowOff>19050</xdr:rowOff>
    </xdr:to>
    <xdr:sp>
      <xdr:nvSpPr>
        <xdr:cNvPr id="51" name="テキスト ボックス 141"/>
        <xdr:cNvSpPr txBox="1">
          <a:spLocks noChangeArrowheads="1"/>
        </xdr:cNvSpPr>
      </xdr:nvSpPr>
      <xdr:spPr>
        <a:xfrm>
          <a:off x="552450" y="8172450"/>
          <a:ext cx="742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7.4%</a:t>
          </a:r>
        </a:p>
      </xdr:txBody>
    </xdr:sp>
    <xdr:clientData/>
  </xdr:twoCellAnchor>
  <xdr:twoCellAnchor>
    <xdr:from>
      <xdr:col>2</xdr:col>
      <xdr:colOff>428625</xdr:colOff>
      <xdr:row>28</xdr:row>
      <xdr:rowOff>19050</xdr:rowOff>
    </xdr:from>
    <xdr:to>
      <xdr:col>3</xdr:col>
      <xdr:colOff>0</xdr:colOff>
      <xdr:row>29</xdr:row>
      <xdr:rowOff>161925</xdr:rowOff>
    </xdr:to>
    <xdr:sp>
      <xdr:nvSpPr>
        <xdr:cNvPr id="52" name="カギ線コネクタ 147"/>
        <xdr:cNvSpPr>
          <a:spLocks/>
        </xdr:cNvSpPr>
      </xdr:nvSpPr>
      <xdr:spPr>
        <a:xfrm rot="16200000" flipH="1">
          <a:off x="1514475" y="7334250"/>
          <a:ext cx="114300" cy="333375"/>
        </a:xfrm>
        <a:prstGeom prst="bentConnector3">
          <a:avLst>
            <a:gd name="adj" fmla="val 14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133350</xdr:rowOff>
    </xdr:from>
    <xdr:to>
      <xdr:col>5</xdr:col>
      <xdr:colOff>142875</xdr:colOff>
      <xdr:row>35</xdr:row>
      <xdr:rowOff>85725</xdr:rowOff>
    </xdr:to>
    <xdr:sp>
      <xdr:nvSpPr>
        <xdr:cNvPr id="53" name="カギ線コネクタ 152"/>
        <xdr:cNvSpPr>
          <a:spLocks/>
        </xdr:cNvSpPr>
      </xdr:nvSpPr>
      <xdr:spPr>
        <a:xfrm rot="5400000">
          <a:off x="2638425" y="8401050"/>
          <a:ext cx="219075" cy="333375"/>
        </a:xfrm>
        <a:prstGeom prst="bentConnector3">
          <a:avLst>
            <a:gd name="adj" fmla="val 10143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35</xdr:row>
      <xdr:rowOff>152400</xdr:rowOff>
    </xdr:from>
    <xdr:to>
      <xdr:col>5</xdr:col>
      <xdr:colOff>95250</xdr:colOff>
      <xdr:row>38</xdr:row>
      <xdr:rowOff>57150</xdr:rowOff>
    </xdr:to>
    <xdr:sp>
      <xdr:nvSpPr>
        <xdr:cNvPr id="54" name="カギ線コネクタ 155"/>
        <xdr:cNvSpPr>
          <a:spLocks/>
        </xdr:cNvSpPr>
      </xdr:nvSpPr>
      <xdr:spPr>
        <a:xfrm rot="16200000" flipV="1">
          <a:off x="2609850" y="8801100"/>
          <a:ext cx="200025" cy="476250"/>
        </a:xfrm>
        <a:prstGeom prst="bentConnector3">
          <a:avLst>
            <a:gd name="adj" fmla="val 9873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32</xdr:row>
      <xdr:rowOff>95250</xdr:rowOff>
    </xdr:from>
    <xdr:to>
      <xdr:col>0</xdr:col>
      <xdr:colOff>495300</xdr:colOff>
      <xdr:row>33</xdr:row>
      <xdr:rowOff>171450</xdr:rowOff>
    </xdr:to>
    <xdr:sp>
      <xdr:nvSpPr>
        <xdr:cNvPr id="55" name="カギ線コネクタ 174"/>
        <xdr:cNvSpPr>
          <a:spLocks/>
        </xdr:cNvSpPr>
      </xdr:nvSpPr>
      <xdr:spPr>
        <a:xfrm rot="16200000" flipH="1">
          <a:off x="276225" y="8172450"/>
          <a:ext cx="219075" cy="266700"/>
        </a:xfrm>
        <a:prstGeom prst="bentConnector3">
          <a:avLst>
            <a:gd name="adj" fmla="val 1008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28</xdr:row>
      <xdr:rowOff>76200</xdr:rowOff>
    </xdr:from>
    <xdr:to>
      <xdr:col>3</xdr:col>
      <xdr:colOff>228600</xdr:colOff>
      <xdr:row>29</xdr:row>
      <xdr:rowOff>76200</xdr:rowOff>
    </xdr:to>
    <xdr:sp>
      <xdr:nvSpPr>
        <xdr:cNvPr id="56" name="カギ線コネクタ 56"/>
        <xdr:cNvSpPr>
          <a:spLocks/>
        </xdr:cNvSpPr>
      </xdr:nvSpPr>
      <xdr:spPr>
        <a:xfrm rot="10800000" flipV="1">
          <a:off x="1666875" y="7391400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19050</xdr:rowOff>
    </xdr:from>
    <xdr:to>
      <xdr:col>5</xdr:col>
      <xdr:colOff>257175</xdr:colOff>
      <xdr:row>29</xdr:row>
      <xdr:rowOff>38100</xdr:rowOff>
    </xdr:to>
    <xdr:sp>
      <xdr:nvSpPr>
        <xdr:cNvPr id="57" name="テキスト ボックス 73"/>
        <xdr:cNvSpPr txBox="1">
          <a:spLocks noChangeArrowheads="1"/>
        </xdr:cNvSpPr>
      </xdr:nvSpPr>
      <xdr:spPr>
        <a:xfrm>
          <a:off x="1657350" y="7143750"/>
          <a:ext cx="1314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3</xdr:col>
      <xdr:colOff>304800</xdr:colOff>
      <xdr:row>36</xdr:row>
      <xdr:rowOff>38100</xdr:rowOff>
    </xdr:from>
    <xdr:to>
      <xdr:col>5</xdr:col>
      <xdr:colOff>276225</xdr:colOff>
      <xdr:row>38</xdr:row>
      <xdr:rowOff>161925</xdr:rowOff>
    </xdr:to>
    <xdr:sp>
      <xdr:nvSpPr>
        <xdr:cNvPr id="58" name="テキスト ボックス 76"/>
        <xdr:cNvSpPr txBox="1">
          <a:spLocks noChangeArrowheads="1"/>
        </xdr:cNvSpPr>
      </xdr:nvSpPr>
      <xdr:spPr>
        <a:xfrm>
          <a:off x="1933575" y="8877300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</a:p>
      </xdr:txBody>
    </xdr:sp>
    <xdr:clientData/>
  </xdr:twoCellAnchor>
  <xdr:twoCellAnchor>
    <xdr:from>
      <xdr:col>2</xdr:col>
      <xdr:colOff>457200</xdr:colOff>
      <xdr:row>40</xdr:row>
      <xdr:rowOff>133350</xdr:rowOff>
    </xdr:from>
    <xdr:to>
      <xdr:col>3</xdr:col>
      <xdr:colOff>342900</xdr:colOff>
      <xdr:row>41</xdr:row>
      <xdr:rowOff>57150</xdr:rowOff>
    </xdr:to>
    <xdr:sp>
      <xdr:nvSpPr>
        <xdr:cNvPr id="59" name="カギ線コネクタ 72"/>
        <xdr:cNvSpPr>
          <a:spLocks/>
        </xdr:cNvSpPr>
      </xdr:nvSpPr>
      <xdr:spPr>
        <a:xfrm rot="10800000">
          <a:off x="1543050" y="9734550"/>
          <a:ext cx="428625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40</xdr:row>
      <xdr:rowOff>123825</xdr:rowOff>
    </xdr:from>
    <xdr:to>
      <xdr:col>6</xdr:col>
      <xdr:colOff>38100</xdr:colOff>
      <xdr:row>41</xdr:row>
      <xdr:rowOff>133350</xdr:rowOff>
    </xdr:to>
    <xdr:sp>
      <xdr:nvSpPr>
        <xdr:cNvPr id="60" name="テキスト ボックス 78"/>
        <xdr:cNvSpPr txBox="1">
          <a:spLocks noChangeArrowheads="1"/>
        </xdr:cNvSpPr>
      </xdr:nvSpPr>
      <xdr:spPr>
        <a:xfrm>
          <a:off x="1971675" y="9725025"/>
          <a:ext cx="1323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2</xdr:col>
      <xdr:colOff>371475</xdr:colOff>
      <xdr:row>40</xdr:row>
      <xdr:rowOff>104775</xdr:rowOff>
    </xdr:from>
    <xdr:to>
      <xdr:col>2</xdr:col>
      <xdr:colOff>504825</xdr:colOff>
      <xdr:row>41</xdr:row>
      <xdr:rowOff>171450</xdr:rowOff>
    </xdr:to>
    <xdr:sp>
      <xdr:nvSpPr>
        <xdr:cNvPr id="61" name="カギ線コネクタ 82"/>
        <xdr:cNvSpPr>
          <a:spLocks/>
        </xdr:cNvSpPr>
      </xdr:nvSpPr>
      <xdr:spPr>
        <a:xfrm rot="10800000">
          <a:off x="1457325" y="9705975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41</xdr:row>
      <xdr:rowOff>66675</xdr:rowOff>
    </xdr:from>
    <xdr:to>
      <xdr:col>5</xdr:col>
      <xdr:colOff>485775</xdr:colOff>
      <xdr:row>42</xdr:row>
      <xdr:rowOff>104775</xdr:rowOff>
    </xdr:to>
    <xdr:sp>
      <xdr:nvSpPr>
        <xdr:cNvPr id="62" name="テキスト ボックス 80"/>
        <xdr:cNvSpPr txBox="1">
          <a:spLocks noChangeArrowheads="1"/>
        </xdr:cNvSpPr>
      </xdr:nvSpPr>
      <xdr:spPr>
        <a:xfrm>
          <a:off x="1600200" y="9858375"/>
          <a:ext cx="1600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2</xdr:col>
      <xdr:colOff>209550</xdr:colOff>
      <xdr:row>40</xdr:row>
      <xdr:rowOff>104775</xdr:rowOff>
    </xdr:from>
    <xdr:to>
      <xdr:col>2</xdr:col>
      <xdr:colOff>238125</xdr:colOff>
      <xdr:row>42</xdr:row>
      <xdr:rowOff>57150</xdr:rowOff>
    </xdr:to>
    <xdr:sp>
      <xdr:nvSpPr>
        <xdr:cNvPr id="63" name="直線コネクタ 107"/>
        <xdr:cNvSpPr>
          <a:spLocks/>
        </xdr:cNvSpPr>
      </xdr:nvSpPr>
      <xdr:spPr>
        <a:xfrm flipH="1">
          <a:off x="1295400" y="9705975"/>
          <a:ext cx="28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6</xdr:col>
      <xdr:colOff>257175</xdr:colOff>
      <xdr:row>42</xdr:row>
      <xdr:rowOff>180975</xdr:rowOff>
    </xdr:to>
    <xdr:sp>
      <xdr:nvSpPr>
        <xdr:cNvPr id="64" name="テキスト ボックス 82"/>
        <xdr:cNvSpPr txBox="1">
          <a:spLocks noChangeArrowheads="1"/>
        </xdr:cNvSpPr>
      </xdr:nvSpPr>
      <xdr:spPr>
        <a:xfrm>
          <a:off x="1171575" y="9982200"/>
          <a:ext cx="2343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1</xdr:col>
      <xdr:colOff>152400</xdr:colOff>
      <xdr:row>40</xdr:row>
      <xdr:rowOff>9525</xdr:rowOff>
    </xdr:from>
    <xdr:to>
      <xdr:col>2</xdr:col>
      <xdr:colOff>47625</xdr:colOff>
      <xdr:row>41</xdr:row>
      <xdr:rowOff>123825</xdr:rowOff>
    </xdr:to>
    <xdr:sp>
      <xdr:nvSpPr>
        <xdr:cNvPr id="65" name="直線コネクタ 104"/>
        <xdr:cNvSpPr>
          <a:spLocks/>
        </xdr:cNvSpPr>
      </xdr:nvSpPr>
      <xdr:spPr>
        <a:xfrm flipH="1">
          <a:off x="695325" y="9610725"/>
          <a:ext cx="4381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2</xdr:col>
      <xdr:colOff>247650</xdr:colOff>
      <xdr:row>43</xdr:row>
      <xdr:rowOff>123825</xdr:rowOff>
    </xdr:to>
    <xdr:sp>
      <xdr:nvSpPr>
        <xdr:cNvPr id="66" name="テキスト ボックス 84"/>
        <xdr:cNvSpPr txBox="1">
          <a:spLocks noChangeArrowheads="1"/>
        </xdr:cNvSpPr>
      </xdr:nvSpPr>
      <xdr:spPr>
        <a:xfrm>
          <a:off x="19050" y="9820275"/>
          <a:ext cx="1314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5.4%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1</xdr:col>
      <xdr:colOff>257175</xdr:colOff>
      <xdr:row>39</xdr:row>
      <xdr:rowOff>104775</xdr:rowOff>
    </xdr:to>
    <xdr:sp>
      <xdr:nvSpPr>
        <xdr:cNvPr id="67" name="直線コネクタ 1820097"/>
        <xdr:cNvSpPr>
          <a:spLocks/>
        </xdr:cNvSpPr>
      </xdr:nvSpPr>
      <xdr:spPr>
        <a:xfrm flipH="1">
          <a:off x="552450" y="9439275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1</xdr:col>
      <xdr:colOff>400050</xdr:colOff>
      <xdr:row>41</xdr:row>
      <xdr:rowOff>142875</xdr:rowOff>
    </xdr:to>
    <xdr:sp>
      <xdr:nvSpPr>
        <xdr:cNvPr id="68" name="テキスト ボックス 86"/>
        <xdr:cNvSpPr txBox="1">
          <a:spLocks noChangeArrowheads="1"/>
        </xdr:cNvSpPr>
      </xdr:nvSpPr>
      <xdr:spPr>
        <a:xfrm>
          <a:off x="0" y="9344025"/>
          <a:ext cx="942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0</xdr:col>
      <xdr:colOff>123825</xdr:colOff>
      <xdr:row>37</xdr:row>
      <xdr:rowOff>123825</xdr:rowOff>
    </xdr:from>
    <xdr:to>
      <xdr:col>1</xdr:col>
      <xdr:colOff>142875</xdr:colOff>
      <xdr:row>38</xdr:row>
      <xdr:rowOff>57150</xdr:rowOff>
    </xdr:to>
    <xdr:sp>
      <xdr:nvSpPr>
        <xdr:cNvPr id="69" name="カギ線コネクタ 93"/>
        <xdr:cNvSpPr>
          <a:spLocks/>
        </xdr:cNvSpPr>
      </xdr:nvSpPr>
      <xdr:spPr>
        <a:xfrm>
          <a:off x="123825" y="9153525"/>
          <a:ext cx="561975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35</xdr:row>
      <xdr:rowOff>0</xdr:rowOff>
    </xdr:from>
    <xdr:to>
      <xdr:col>2</xdr:col>
      <xdr:colOff>209550</xdr:colOff>
      <xdr:row>37</xdr:row>
      <xdr:rowOff>38100</xdr:rowOff>
    </xdr:to>
    <xdr:sp>
      <xdr:nvSpPr>
        <xdr:cNvPr id="70" name="テキスト ボックス 89"/>
        <xdr:cNvSpPr txBox="1">
          <a:spLocks noChangeArrowheads="1"/>
        </xdr:cNvSpPr>
      </xdr:nvSpPr>
      <xdr:spPr>
        <a:xfrm>
          <a:off x="457200" y="8648700"/>
          <a:ext cx="838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10.5%</a:t>
          </a:r>
        </a:p>
      </xdr:txBody>
    </xdr:sp>
    <xdr:clientData/>
  </xdr:twoCellAnchor>
  <xdr:twoCellAnchor>
    <xdr:from>
      <xdr:col>0</xdr:col>
      <xdr:colOff>0</xdr:colOff>
      <xdr:row>30</xdr:row>
      <xdr:rowOff>133350</xdr:rowOff>
    </xdr:from>
    <xdr:to>
      <xdr:col>1</xdr:col>
      <xdr:colOff>333375</xdr:colOff>
      <xdr:row>33</xdr:row>
      <xdr:rowOff>0</xdr:rowOff>
    </xdr:to>
    <xdr:sp>
      <xdr:nvSpPr>
        <xdr:cNvPr id="71" name="テキスト ボックス 90"/>
        <xdr:cNvSpPr txBox="1">
          <a:spLocks noChangeArrowheads="1"/>
        </xdr:cNvSpPr>
      </xdr:nvSpPr>
      <xdr:spPr>
        <a:xfrm>
          <a:off x="0" y="7829550"/>
          <a:ext cx="876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1</xdr:col>
      <xdr:colOff>190500</xdr:colOff>
      <xdr:row>29</xdr:row>
      <xdr:rowOff>123825</xdr:rowOff>
    </xdr:from>
    <xdr:to>
      <xdr:col>1</xdr:col>
      <xdr:colOff>247650</xdr:colOff>
      <xdr:row>31</xdr:row>
      <xdr:rowOff>76200</xdr:rowOff>
    </xdr:to>
    <xdr:sp>
      <xdr:nvSpPr>
        <xdr:cNvPr id="72" name="カギ線コネクタ 87"/>
        <xdr:cNvSpPr>
          <a:spLocks/>
        </xdr:cNvSpPr>
      </xdr:nvSpPr>
      <xdr:spPr>
        <a:xfrm rot="16200000" flipH="1">
          <a:off x="733425" y="7629525"/>
          <a:ext cx="57150" cy="333375"/>
        </a:xfrm>
        <a:prstGeom prst="bentConnector3">
          <a:avLst>
            <a:gd name="adj" fmla="val -21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190500</xdr:rowOff>
    </xdr:from>
    <xdr:to>
      <xdr:col>1</xdr:col>
      <xdr:colOff>400050</xdr:colOff>
      <xdr:row>30</xdr:row>
      <xdr:rowOff>19050</xdr:rowOff>
    </xdr:to>
    <xdr:sp>
      <xdr:nvSpPr>
        <xdr:cNvPr id="73" name="テキスト ボックス 92"/>
        <xdr:cNvSpPr txBox="1">
          <a:spLocks noChangeArrowheads="1"/>
        </xdr:cNvSpPr>
      </xdr:nvSpPr>
      <xdr:spPr>
        <a:xfrm>
          <a:off x="95250" y="75057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438150</xdr:colOff>
      <xdr:row>30</xdr:row>
      <xdr:rowOff>28575</xdr:rowOff>
    </xdr:from>
    <xdr:to>
      <xdr:col>3</xdr:col>
      <xdr:colOff>180975</xdr:colOff>
      <xdr:row>33</xdr:row>
      <xdr:rowOff>133350</xdr:rowOff>
    </xdr:to>
    <xdr:sp>
      <xdr:nvSpPr>
        <xdr:cNvPr id="74" name="テキスト ボックス 93"/>
        <xdr:cNvSpPr txBox="1">
          <a:spLocks noChangeArrowheads="1"/>
        </xdr:cNvSpPr>
      </xdr:nvSpPr>
      <xdr:spPr>
        <a:xfrm>
          <a:off x="981075" y="7724775"/>
          <a:ext cx="828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10.0%</a:t>
          </a:r>
        </a:p>
      </xdr:txBody>
    </xdr:sp>
    <xdr:clientData/>
  </xdr:twoCellAnchor>
  <xdr:twoCellAnchor>
    <xdr:from>
      <xdr:col>8</xdr:col>
      <xdr:colOff>371475</xdr:colOff>
      <xdr:row>28</xdr:row>
      <xdr:rowOff>104775</xdr:rowOff>
    </xdr:from>
    <xdr:to>
      <xdr:col>8</xdr:col>
      <xdr:colOff>476250</xdr:colOff>
      <xdr:row>30</xdr:row>
      <xdr:rowOff>57150</xdr:rowOff>
    </xdr:to>
    <xdr:sp>
      <xdr:nvSpPr>
        <xdr:cNvPr id="75" name="カギ線コネクタ 147"/>
        <xdr:cNvSpPr>
          <a:spLocks/>
        </xdr:cNvSpPr>
      </xdr:nvSpPr>
      <xdr:spPr>
        <a:xfrm rot="16200000" flipH="1">
          <a:off x="4714875" y="7419975"/>
          <a:ext cx="104775" cy="333375"/>
        </a:xfrm>
        <a:prstGeom prst="bentConnector3">
          <a:avLst>
            <a:gd name="adj" fmla="val 14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70" zoomScaleSheetLayoutView="100" zoomScalePageLayoutView="0" workbookViewId="0" topLeftCell="A4">
      <selection activeCell="BB12" sqref="BB12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319" t="s">
        <v>330</v>
      </c>
    </row>
    <row r="3" ht="13.5">
      <c r="A3" s="319"/>
    </row>
    <row r="4" ht="13.5">
      <c r="A4" s="319"/>
    </row>
    <row r="5" ht="13.5">
      <c r="A5" s="319"/>
    </row>
    <row r="6" ht="13.5">
      <c r="A6" s="319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27"/>
  <sheetViews>
    <sheetView view="pageBreakPreview" zoomScaleNormal="70" zoomScaleSheetLayoutView="100" zoomScalePageLayoutView="0" workbookViewId="0" topLeftCell="A16">
      <selection activeCell="AI26" sqref="AI26:AK26"/>
    </sheetView>
  </sheetViews>
  <sheetFormatPr defaultColWidth="2.375" defaultRowHeight="15" customHeight="1"/>
  <cols>
    <col min="1" max="1" width="2.375" style="25" customWidth="1"/>
    <col min="2" max="5" width="2.25390625" style="25" customWidth="1"/>
    <col min="6" max="6" width="3.375" style="25" customWidth="1"/>
    <col min="7" max="9" width="2.25390625" style="25" customWidth="1"/>
    <col min="10" max="10" width="2.375" style="25" customWidth="1"/>
    <col min="11" max="15" width="2.25390625" style="25" customWidth="1"/>
    <col min="16" max="16" width="2.375" style="25" customWidth="1"/>
    <col min="17" max="37" width="2.25390625" style="25" customWidth="1"/>
    <col min="38" max="16384" width="2.375" style="25" customWidth="1"/>
  </cols>
  <sheetData>
    <row r="1" ht="15" customHeight="1">
      <c r="B1" s="25" t="s">
        <v>648</v>
      </c>
    </row>
    <row r="3" spans="2:37" ht="26.25" customHeight="1">
      <c r="B3" s="582" t="s">
        <v>21</v>
      </c>
      <c r="C3" s="582"/>
      <c r="D3" s="582"/>
      <c r="E3" s="582"/>
      <c r="F3" s="582"/>
      <c r="G3" s="580" t="s">
        <v>5</v>
      </c>
      <c r="H3" s="580"/>
      <c r="I3" s="580"/>
      <c r="J3" s="580"/>
      <c r="K3" s="580"/>
      <c r="L3" s="580"/>
      <c r="M3" s="580"/>
      <c r="N3" s="580"/>
      <c r="O3" s="580"/>
      <c r="P3" s="580"/>
      <c r="Q3" s="326" t="s">
        <v>669</v>
      </c>
      <c r="R3" s="678"/>
      <c r="S3" s="678"/>
      <c r="T3" s="678"/>
      <c r="U3" s="678"/>
      <c r="V3" s="678"/>
      <c r="W3" s="678"/>
      <c r="X3" s="678"/>
      <c r="Y3" s="678"/>
      <c r="Z3" s="679"/>
      <c r="AA3" s="680" t="s">
        <v>668</v>
      </c>
      <c r="AB3" s="681"/>
      <c r="AC3" s="681"/>
      <c r="AD3" s="681"/>
      <c r="AE3" s="682"/>
      <c r="AF3" s="680" t="s">
        <v>650</v>
      </c>
      <c r="AG3" s="681"/>
      <c r="AH3" s="681"/>
      <c r="AI3" s="681"/>
      <c r="AJ3" s="681"/>
      <c r="AK3" s="682"/>
    </row>
    <row r="4" spans="2:37" ht="26.25" customHeight="1">
      <c r="B4" s="582"/>
      <c r="C4" s="582"/>
      <c r="D4" s="582"/>
      <c r="E4" s="582"/>
      <c r="F4" s="582"/>
      <c r="G4" s="686" t="s">
        <v>329</v>
      </c>
      <c r="H4" s="686"/>
      <c r="I4" s="686"/>
      <c r="J4" s="686"/>
      <c r="K4" s="687"/>
      <c r="L4" s="585" t="s">
        <v>649</v>
      </c>
      <c r="M4" s="686"/>
      <c r="N4" s="686"/>
      <c r="O4" s="686"/>
      <c r="P4" s="686"/>
      <c r="Q4" s="686" t="s">
        <v>83</v>
      </c>
      <c r="R4" s="686"/>
      <c r="S4" s="686"/>
      <c r="T4" s="686"/>
      <c r="U4" s="687"/>
      <c r="V4" s="585" t="s">
        <v>84</v>
      </c>
      <c r="W4" s="686"/>
      <c r="X4" s="686"/>
      <c r="Y4" s="686"/>
      <c r="Z4" s="686"/>
      <c r="AA4" s="683"/>
      <c r="AB4" s="684"/>
      <c r="AC4" s="684"/>
      <c r="AD4" s="684"/>
      <c r="AE4" s="685"/>
      <c r="AF4" s="683"/>
      <c r="AG4" s="684"/>
      <c r="AH4" s="684"/>
      <c r="AI4" s="684"/>
      <c r="AJ4" s="684"/>
      <c r="AK4" s="685"/>
    </row>
    <row r="5" spans="2:37" ht="26.25" customHeight="1">
      <c r="B5" s="667" t="s">
        <v>357</v>
      </c>
      <c r="C5" s="667"/>
      <c r="D5" s="667"/>
      <c r="E5" s="667"/>
      <c r="F5" s="667"/>
      <c r="G5" s="668">
        <v>127094745</v>
      </c>
      <c r="H5" s="669"/>
      <c r="I5" s="669"/>
      <c r="J5" s="669"/>
      <c r="K5" s="670"/>
      <c r="L5" s="671">
        <v>126146099</v>
      </c>
      <c r="M5" s="669"/>
      <c r="N5" s="669"/>
      <c r="O5" s="669"/>
      <c r="P5" s="669"/>
      <c r="Q5" s="672">
        <f>L5-G5</f>
        <v>-948646</v>
      </c>
      <c r="R5" s="672"/>
      <c r="S5" s="672"/>
      <c r="T5" s="672"/>
      <c r="U5" s="673"/>
      <c r="V5" s="674">
        <v>-0.7</v>
      </c>
      <c r="W5" s="675"/>
      <c r="X5" s="675"/>
      <c r="Y5" s="675"/>
      <c r="Z5" s="675"/>
      <c r="AA5" s="676">
        <v>377976.41</v>
      </c>
      <c r="AB5" s="677"/>
      <c r="AC5" s="677"/>
      <c r="AD5" s="677"/>
      <c r="AE5" s="677"/>
      <c r="AF5" s="654">
        <v>338.2</v>
      </c>
      <c r="AG5" s="655"/>
      <c r="AH5" s="655"/>
      <c r="AI5" s="655"/>
      <c r="AJ5" s="655"/>
      <c r="AK5" s="656"/>
    </row>
    <row r="6" spans="2:37" ht="26.25" customHeight="1">
      <c r="B6" s="657" t="s">
        <v>356</v>
      </c>
      <c r="C6" s="657"/>
      <c r="D6" s="657"/>
      <c r="E6" s="657"/>
      <c r="F6" s="657"/>
      <c r="G6" s="658">
        <v>13515271</v>
      </c>
      <c r="H6" s="659"/>
      <c r="I6" s="659"/>
      <c r="J6" s="659"/>
      <c r="K6" s="660"/>
      <c r="L6" s="661">
        <v>14047594</v>
      </c>
      <c r="M6" s="659"/>
      <c r="N6" s="659"/>
      <c r="O6" s="659"/>
      <c r="P6" s="659"/>
      <c r="Q6" s="662">
        <f>L6-G6</f>
        <v>532323</v>
      </c>
      <c r="R6" s="662"/>
      <c r="S6" s="662"/>
      <c r="T6" s="662"/>
      <c r="U6" s="663"/>
      <c r="V6" s="664">
        <v>3.9</v>
      </c>
      <c r="W6" s="659"/>
      <c r="X6" s="659"/>
      <c r="Y6" s="659"/>
      <c r="Z6" s="659"/>
      <c r="AA6" s="665">
        <v>2194.03</v>
      </c>
      <c r="AB6" s="659"/>
      <c r="AC6" s="659"/>
      <c r="AD6" s="659"/>
      <c r="AE6" s="659"/>
      <c r="AF6" s="666">
        <v>6402.6</v>
      </c>
      <c r="AG6" s="666"/>
      <c r="AH6" s="666"/>
      <c r="AI6" s="666"/>
      <c r="AJ6" s="666"/>
      <c r="AK6" s="666"/>
    </row>
    <row r="7" spans="2:37" ht="26.25" customHeight="1">
      <c r="B7" s="645" t="s">
        <v>74</v>
      </c>
      <c r="C7" s="645"/>
      <c r="D7" s="645"/>
      <c r="E7" s="645"/>
      <c r="F7" s="645"/>
      <c r="G7" s="646">
        <v>71229</v>
      </c>
      <c r="H7" s="647"/>
      <c r="I7" s="647"/>
      <c r="J7" s="647"/>
      <c r="K7" s="648"/>
      <c r="L7" s="649">
        <v>70829</v>
      </c>
      <c r="M7" s="647"/>
      <c r="N7" s="647"/>
      <c r="O7" s="647"/>
      <c r="P7" s="647"/>
      <c r="Q7" s="650">
        <f>L7-G7</f>
        <v>-400</v>
      </c>
      <c r="R7" s="650"/>
      <c r="S7" s="650"/>
      <c r="T7" s="650"/>
      <c r="U7" s="651"/>
      <c r="V7" s="652">
        <v>-0.6</v>
      </c>
      <c r="W7" s="653"/>
      <c r="X7" s="653"/>
      <c r="Y7" s="653"/>
      <c r="Z7" s="653"/>
      <c r="AA7" s="647">
        <v>15.32</v>
      </c>
      <c r="AB7" s="647"/>
      <c r="AC7" s="647"/>
      <c r="AD7" s="647"/>
      <c r="AE7" s="647"/>
      <c r="AF7" s="644">
        <v>4623.3</v>
      </c>
      <c r="AG7" s="644"/>
      <c r="AH7" s="644"/>
      <c r="AI7" s="644"/>
      <c r="AJ7" s="644"/>
      <c r="AK7" s="644"/>
    </row>
    <row r="10" ht="15" customHeight="1">
      <c r="B10" s="25" t="s">
        <v>85</v>
      </c>
    </row>
    <row r="11" spans="26:37" ht="15" customHeight="1">
      <c r="Z11" s="639" t="s">
        <v>646</v>
      </c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</row>
    <row r="12" spans="2:37" ht="26.25" customHeight="1">
      <c r="B12" s="582" t="s">
        <v>87</v>
      </c>
      <c r="C12" s="582"/>
      <c r="D12" s="582"/>
      <c r="E12" s="582"/>
      <c r="F12" s="582"/>
      <c r="G12" s="582"/>
      <c r="H12" s="582"/>
      <c r="I12" s="582"/>
      <c r="J12" s="582"/>
      <c r="K12" s="582" t="s">
        <v>209</v>
      </c>
      <c r="L12" s="582"/>
      <c r="M12" s="582"/>
      <c r="N12" s="582"/>
      <c r="O12" s="582"/>
      <c r="P12" s="582"/>
      <c r="Q12" s="582"/>
      <c r="R12" s="582"/>
      <c r="S12" s="582"/>
      <c r="T12" s="582" t="s">
        <v>210</v>
      </c>
      <c r="U12" s="582"/>
      <c r="V12" s="582"/>
      <c r="W12" s="582"/>
      <c r="X12" s="582"/>
      <c r="Y12" s="582"/>
      <c r="Z12" s="582"/>
      <c r="AA12" s="582"/>
      <c r="AB12" s="582"/>
      <c r="AC12" s="582" t="s">
        <v>211</v>
      </c>
      <c r="AD12" s="582"/>
      <c r="AE12" s="582"/>
      <c r="AF12" s="582"/>
      <c r="AG12" s="582"/>
      <c r="AH12" s="582"/>
      <c r="AI12" s="582"/>
      <c r="AJ12" s="582"/>
      <c r="AK12" s="582"/>
    </row>
    <row r="13" spans="2:37" ht="26.25" customHeight="1">
      <c r="B13" s="582" t="s">
        <v>88</v>
      </c>
      <c r="C13" s="582"/>
      <c r="D13" s="582"/>
      <c r="E13" s="582"/>
      <c r="F13" s="582"/>
      <c r="G13" s="582"/>
      <c r="H13" s="582"/>
      <c r="I13" s="582"/>
      <c r="J13" s="582"/>
      <c r="K13" s="641">
        <v>29956</v>
      </c>
      <c r="L13" s="642"/>
      <c r="M13" s="642"/>
      <c r="N13" s="642"/>
      <c r="O13" s="642"/>
      <c r="P13" s="642"/>
      <c r="Q13" s="642"/>
      <c r="R13" s="642"/>
      <c r="S13" s="642"/>
      <c r="T13" s="642">
        <v>22</v>
      </c>
      <c r="U13" s="642"/>
      <c r="V13" s="642"/>
      <c r="W13" s="642"/>
      <c r="X13" s="642"/>
      <c r="Y13" s="642"/>
      <c r="Z13" s="642"/>
      <c r="AA13" s="642"/>
      <c r="AB13" s="642"/>
      <c r="AC13" s="641">
        <f>SUM(K13:AB13)</f>
        <v>29978</v>
      </c>
      <c r="AD13" s="642"/>
      <c r="AE13" s="642"/>
      <c r="AF13" s="642"/>
      <c r="AG13" s="642"/>
      <c r="AH13" s="642"/>
      <c r="AI13" s="642"/>
      <c r="AJ13" s="642"/>
      <c r="AK13" s="642"/>
    </row>
    <row r="14" spans="2:37" ht="26.25" customHeight="1">
      <c r="B14" s="582" t="s">
        <v>86</v>
      </c>
      <c r="C14" s="582"/>
      <c r="D14" s="582"/>
      <c r="E14" s="582"/>
      <c r="F14" s="582"/>
      <c r="G14" s="582"/>
      <c r="H14" s="582"/>
      <c r="I14" s="582"/>
      <c r="J14" s="582"/>
      <c r="K14" s="641">
        <v>69737</v>
      </c>
      <c r="L14" s="642"/>
      <c r="M14" s="642"/>
      <c r="N14" s="642"/>
      <c r="O14" s="642"/>
      <c r="P14" s="642"/>
      <c r="Q14" s="642"/>
      <c r="R14" s="642"/>
      <c r="S14" s="642"/>
      <c r="T14" s="643">
        <v>1092</v>
      </c>
      <c r="U14" s="643"/>
      <c r="V14" s="643"/>
      <c r="W14" s="643"/>
      <c r="X14" s="643"/>
      <c r="Y14" s="643"/>
      <c r="Z14" s="643"/>
      <c r="AA14" s="643"/>
      <c r="AB14" s="643"/>
      <c r="AC14" s="641">
        <f>SUM(K14:AB14)</f>
        <v>70829</v>
      </c>
      <c r="AD14" s="642"/>
      <c r="AE14" s="642"/>
      <c r="AF14" s="642"/>
      <c r="AG14" s="642"/>
      <c r="AH14" s="642"/>
      <c r="AI14" s="642"/>
      <c r="AJ14" s="642"/>
      <c r="AK14" s="642"/>
    </row>
    <row r="15" spans="3:37" ht="18.75" customHeight="1">
      <c r="C15" s="25" t="s">
        <v>89</v>
      </c>
      <c r="K15" s="34" t="s">
        <v>90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0:37" ht="18.75" customHeight="1">
      <c r="J16" s="35" t="s">
        <v>91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0:17" ht="18.75" customHeight="1">
      <c r="J17" s="35" t="s">
        <v>92</v>
      </c>
      <c r="K17" s="35"/>
      <c r="L17" s="35"/>
      <c r="M17" s="35"/>
      <c r="N17" s="35"/>
      <c r="O17" s="35"/>
      <c r="P17" s="35"/>
      <c r="Q17" s="35"/>
    </row>
    <row r="18" spans="3:37" ht="18.75" customHeight="1">
      <c r="C18" s="25" t="s">
        <v>93</v>
      </c>
      <c r="K18" s="35" t="s">
        <v>94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0:37" ht="18.75" customHeight="1">
      <c r="J19" s="35" t="s">
        <v>193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1:36" ht="18.75" customHeight="1">
      <c r="K20" s="35" t="s">
        <v>95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0:37" ht="18.75" customHeight="1">
      <c r="J21" s="35" t="s">
        <v>194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4" ht="14.25" customHeight="1">
      <c r="B24" s="25" t="s">
        <v>96</v>
      </c>
    </row>
    <row r="25" spans="27:37" ht="15" customHeight="1">
      <c r="AA25" s="639" t="s">
        <v>646</v>
      </c>
      <c r="AB25" s="639"/>
      <c r="AC25" s="639"/>
      <c r="AD25" s="639"/>
      <c r="AE25" s="639"/>
      <c r="AF25" s="639"/>
      <c r="AG25" s="639"/>
      <c r="AH25" s="639"/>
      <c r="AI25" s="639"/>
      <c r="AJ25" s="639"/>
      <c r="AK25" s="639"/>
    </row>
    <row r="26" spans="2:37" ht="60" customHeight="1">
      <c r="B26" s="580" t="s">
        <v>289</v>
      </c>
      <c r="C26" s="580"/>
      <c r="D26" s="580"/>
      <c r="E26" s="580"/>
      <c r="F26" s="640" t="s">
        <v>678</v>
      </c>
      <c r="G26" s="633"/>
      <c r="H26" s="633"/>
      <c r="I26" s="631" t="s">
        <v>313</v>
      </c>
      <c r="J26" s="631"/>
      <c r="K26" s="631"/>
      <c r="L26" s="631" t="s">
        <v>314</v>
      </c>
      <c r="M26" s="631"/>
      <c r="N26" s="631"/>
      <c r="O26" s="631" t="s">
        <v>315</v>
      </c>
      <c r="P26" s="631"/>
      <c r="Q26" s="631"/>
      <c r="R26" s="631" t="s">
        <v>317</v>
      </c>
      <c r="S26" s="631"/>
      <c r="T26" s="631"/>
      <c r="U26" s="631" t="s">
        <v>316</v>
      </c>
      <c r="V26" s="631"/>
      <c r="W26" s="631" t="s">
        <v>318</v>
      </c>
      <c r="X26" s="631"/>
      <c r="Y26" s="631" t="s">
        <v>319</v>
      </c>
      <c r="Z26" s="631"/>
      <c r="AA26" s="631" t="s">
        <v>320</v>
      </c>
      <c r="AB26" s="631"/>
      <c r="AC26" s="632" t="s">
        <v>679</v>
      </c>
      <c r="AD26" s="632"/>
      <c r="AE26" s="633" t="s">
        <v>685</v>
      </c>
      <c r="AF26" s="633"/>
      <c r="AG26" s="633"/>
      <c r="AH26" s="633"/>
      <c r="AI26" s="633" t="s">
        <v>651</v>
      </c>
      <c r="AJ26" s="633"/>
      <c r="AK26" s="634"/>
    </row>
    <row r="27" spans="2:37" ht="60" customHeight="1">
      <c r="B27" s="635">
        <f>SUM(F27:AD27)</f>
        <v>29956</v>
      </c>
      <c r="C27" s="636"/>
      <c r="D27" s="636"/>
      <c r="E27" s="636"/>
      <c r="F27" s="637">
        <v>9892</v>
      </c>
      <c r="G27" s="626"/>
      <c r="H27" s="626"/>
      <c r="I27" s="628">
        <v>8669</v>
      </c>
      <c r="J27" s="629"/>
      <c r="K27" s="629"/>
      <c r="L27" s="628">
        <v>5471</v>
      </c>
      <c r="M27" s="629"/>
      <c r="N27" s="629"/>
      <c r="O27" s="628">
        <v>4103</v>
      </c>
      <c r="P27" s="629"/>
      <c r="Q27" s="629"/>
      <c r="R27" s="628">
        <v>1374</v>
      </c>
      <c r="S27" s="629"/>
      <c r="T27" s="629"/>
      <c r="U27" s="629">
        <v>350</v>
      </c>
      <c r="V27" s="629"/>
      <c r="W27" s="629">
        <v>74</v>
      </c>
      <c r="X27" s="629"/>
      <c r="Y27" s="629">
        <v>17</v>
      </c>
      <c r="Z27" s="629"/>
      <c r="AA27" s="629">
        <v>4</v>
      </c>
      <c r="AB27" s="629"/>
      <c r="AC27" s="630">
        <v>2</v>
      </c>
      <c r="AD27" s="630"/>
      <c r="AE27" s="638">
        <v>69737</v>
      </c>
      <c r="AF27" s="626"/>
      <c r="AG27" s="626"/>
      <c r="AH27" s="626"/>
      <c r="AI27" s="626">
        <v>2.3</v>
      </c>
      <c r="AJ27" s="626"/>
      <c r="AK27" s="627"/>
    </row>
  </sheetData>
  <sheetProtection/>
  <mergeCells count="70">
    <mergeCell ref="B3:F4"/>
    <mergeCell ref="G3:P3"/>
    <mergeCell ref="Q3:Z3"/>
    <mergeCell ref="AA3:AE4"/>
    <mergeCell ref="AF3:AK4"/>
    <mergeCell ref="G4:K4"/>
    <mergeCell ref="L4:P4"/>
    <mergeCell ref="Q4:U4"/>
    <mergeCell ref="V4:Z4"/>
    <mergeCell ref="B5:F5"/>
    <mergeCell ref="G5:K5"/>
    <mergeCell ref="L5:P5"/>
    <mergeCell ref="Q5:U5"/>
    <mergeCell ref="V5:Z5"/>
    <mergeCell ref="AA5:AE5"/>
    <mergeCell ref="V7:Z7"/>
    <mergeCell ref="AA7:AE7"/>
    <mergeCell ref="AF5:AK5"/>
    <mergeCell ref="B6:F6"/>
    <mergeCell ref="G6:K6"/>
    <mergeCell ref="L6:P6"/>
    <mergeCell ref="Q6:U6"/>
    <mergeCell ref="V6:Z6"/>
    <mergeCell ref="AA6:AE6"/>
    <mergeCell ref="AF6:AK6"/>
    <mergeCell ref="AF7:AK7"/>
    <mergeCell ref="Z11:AK11"/>
    <mergeCell ref="B12:J12"/>
    <mergeCell ref="K12:S12"/>
    <mergeCell ref="T12:AB12"/>
    <mergeCell ref="AC12:AK12"/>
    <mergeCell ref="B7:F7"/>
    <mergeCell ref="G7:K7"/>
    <mergeCell ref="L7:P7"/>
    <mergeCell ref="Q7:U7"/>
    <mergeCell ref="B13:J13"/>
    <mergeCell ref="K13:S13"/>
    <mergeCell ref="T13:AB13"/>
    <mergeCell ref="AC13:AK13"/>
    <mergeCell ref="B14:J14"/>
    <mergeCell ref="K14:S14"/>
    <mergeCell ref="T14:AB14"/>
    <mergeCell ref="AC14:AK14"/>
    <mergeCell ref="AA25:AK25"/>
    <mergeCell ref="B26:E26"/>
    <mergeCell ref="F26:H26"/>
    <mergeCell ref="I26:K26"/>
    <mergeCell ref="L26:N26"/>
    <mergeCell ref="O26:Q26"/>
    <mergeCell ref="R26:T26"/>
    <mergeCell ref="U26:V26"/>
    <mergeCell ref="W26:X26"/>
    <mergeCell ref="Y26:Z26"/>
    <mergeCell ref="AA26:AB26"/>
    <mergeCell ref="AC26:AD26"/>
    <mergeCell ref="AE26:AH26"/>
    <mergeCell ref="AI26:AK26"/>
    <mergeCell ref="B27:E27"/>
    <mergeCell ref="F27:H27"/>
    <mergeCell ref="I27:K27"/>
    <mergeCell ref="L27:N27"/>
    <mergeCell ref="O27:Q27"/>
    <mergeCell ref="AE27:AH27"/>
    <mergeCell ref="AI27:AK27"/>
    <mergeCell ref="R27:T27"/>
    <mergeCell ref="U27:V27"/>
    <mergeCell ref="W27:X27"/>
    <mergeCell ref="Y27:Z27"/>
    <mergeCell ref="AA27:AB27"/>
    <mergeCell ref="AC27:AD27"/>
  </mergeCells>
  <printOptions/>
  <pageMargins left="0.97" right="0.56" top="0.7874015748031497" bottom="0.98425196850393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ignoredErrors>
    <ignoredError sqref="I26:AB26" numberStoredAsText="1"/>
    <ignoredError sqref="B27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N16"/>
  <sheetViews>
    <sheetView view="pageBreakPreview" zoomScaleNormal="70" zoomScaleSheetLayoutView="100" zoomScalePageLayoutView="0" workbookViewId="0" topLeftCell="A1">
      <selection activeCell="V14" sqref="V14:AD14"/>
    </sheetView>
  </sheetViews>
  <sheetFormatPr defaultColWidth="2.375" defaultRowHeight="15" customHeight="1"/>
  <cols>
    <col min="1" max="1" width="2.375" style="25" customWidth="1"/>
    <col min="2" max="2" width="2.25390625" style="25" customWidth="1"/>
    <col min="3" max="78" width="1.25" style="25" customWidth="1"/>
    <col min="79" max="16384" width="2.375" style="25" customWidth="1"/>
  </cols>
  <sheetData>
    <row r="1" ht="15" customHeight="1">
      <c r="B1" s="25" t="s">
        <v>97</v>
      </c>
    </row>
    <row r="2" spans="52:66" ht="15" customHeight="1">
      <c r="AZ2" s="36"/>
      <c r="BA2" s="36"/>
      <c r="BB2" s="36"/>
      <c r="BC2" s="36"/>
      <c r="BD2" s="36"/>
      <c r="BE2" s="36"/>
      <c r="BF2" s="36"/>
      <c r="BG2" s="36"/>
      <c r="BH2" s="37"/>
      <c r="BI2" s="37"/>
      <c r="BJ2" s="37"/>
      <c r="BK2" s="37"/>
      <c r="BL2" s="37"/>
      <c r="BM2" s="37"/>
      <c r="BN2" s="38" t="s">
        <v>646</v>
      </c>
    </row>
    <row r="3" spans="2:66" ht="26.25" customHeight="1">
      <c r="B3" s="326" t="s">
        <v>103</v>
      </c>
      <c r="C3" s="678"/>
      <c r="D3" s="678"/>
      <c r="E3" s="678"/>
      <c r="F3" s="678"/>
      <c r="G3" s="678"/>
      <c r="H3" s="678"/>
      <c r="I3" s="678"/>
      <c r="J3" s="678"/>
      <c r="K3" s="326" t="s">
        <v>104</v>
      </c>
      <c r="L3" s="678"/>
      <c r="M3" s="678"/>
      <c r="N3" s="678"/>
      <c r="O3" s="678"/>
      <c r="P3" s="678"/>
      <c r="Q3" s="678"/>
      <c r="R3" s="326" t="s">
        <v>366</v>
      </c>
      <c r="S3" s="678"/>
      <c r="T3" s="678"/>
      <c r="U3" s="678"/>
      <c r="V3" s="678"/>
      <c r="W3" s="678"/>
      <c r="X3" s="678"/>
      <c r="Y3" s="326" t="s">
        <v>367</v>
      </c>
      <c r="Z3" s="678"/>
      <c r="AA3" s="678"/>
      <c r="AB3" s="678"/>
      <c r="AC3" s="678"/>
      <c r="AD3" s="678"/>
      <c r="AE3" s="679"/>
      <c r="AF3" s="697" t="s">
        <v>368</v>
      </c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8"/>
      <c r="AX3" s="698"/>
      <c r="AY3" s="698"/>
      <c r="AZ3" s="698"/>
      <c r="BA3" s="698"/>
      <c r="BB3" s="698"/>
      <c r="BC3" s="698"/>
      <c r="BD3" s="698"/>
      <c r="BE3" s="698"/>
      <c r="BF3" s="698"/>
      <c r="BG3" s="699"/>
      <c r="BH3" s="326" t="s">
        <v>364</v>
      </c>
      <c r="BI3" s="678"/>
      <c r="BJ3" s="678"/>
      <c r="BK3" s="678"/>
      <c r="BL3" s="678"/>
      <c r="BM3" s="678"/>
      <c r="BN3" s="679"/>
    </row>
    <row r="4" spans="2:66" ht="26.25" customHeight="1">
      <c r="B4" s="327"/>
      <c r="C4" s="700"/>
      <c r="D4" s="700"/>
      <c r="E4" s="700"/>
      <c r="F4" s="700"/>
      <c r="G4" s="700"/>
      <c r="H4" s="700"/>
      <c r="I4" s="700"/>
      <c r="J4" s="700"/>
      <c r="K4" s="327"/>
      <c r="L4" s="700"/>
      <c r="M4" s="700"/>
      <c r="N4" s="700"/>
      <c r="O4" s="700"/>
      <c r="P4" s="700"/>
      <c r="Q4" s="700"/>
      <c r="R4" s="327"/>
      <c r="S4" s="700"/>
      <c r="T4" s="700"/>
      <c r="U4" s="700"/>
      <c r="V4" s="700"/>
      <c r="W4" s="700"/>
      <c r="X4" s="700"/>
      <c r="Y4" s="327"/>
      <c r="Z4" s="700"/>
      <c r="AA4" s="700"/>
      <c r="AB4" s="700"/>
      <c r="AC4" s="700"/>
      <c r="AD4" s="700"/>
      <c r="AE4" s="701"/>
      <c r="AF4" s="583" t="s">
        <v>98</v>
      </c>
      <c r="AG4" s="584"/>
      <c r="AH4" s="584"/>
      <c r="AI4" s="584"/>
      <c r="AJ4" s="584"/>
      <c r="AK4" s="584"/>
      <c r="AL4" s="584"/>
      <c r="AM4" s="584" t="s">
        <v>99</v>
      </c>
      <c r="AN4" s="584"/>
      <c r="AO4" s="584"/>
      <c r="AP4" s="584"/>
      <c r="AQ4" s="584"/>
      <c r="AR4" s="584"/>
      <c r="AS4" s="584"/>
      <c r="AT4" s="584" t="s">
        <v>100</v>
      </c>
      <c r="AU4" s="584"/>
      <c r="AV4" s="584"/>
      <c r="AW4" s="584"/>
      <c r="AX4" s="584"/>
      <c r="AY4" s="584"/>
      <c r="AZ4" s="584"/>
      <c r="BA4" s="584" t="s">
        <v>101</v>
      </c>
      <c r="BB4" s="584"/>
      <c r="BC4" s="584"/>
      <c r="BD4" s="584"/>
      <c r="BE4" s="584"/>
      <c r="BF4" s="584"/>
      <c r="BG4" s="585"/>
      <c r="BH4" s="327"/>
      <c r="BI4" s="700"/>
      <c r="BJ4" s="700"/>
      <c r="BK4" s="700"/>
      <c r="BL4" s="700"/>
      <c r="BM4" s="700"/>
      <c r="BN4" s="701"/>
    </row>
    <row r="5" spans="2:66" ht="52.5" customHeight="1">
      <c r="B5" s="326" t="s">
        <v>358</v>
      </c>
      <c r="C5" s="678"/>
      <c r="D5" s="678"/>
      <c r="E5" s="678"/>
      <c r="F5" s="678"/>
      <c r="G5" s="678"/>
      <c r="H5" s="678"/>
      <c r="I5" s="678"/>
      <c r="J5" s="678"/>
      <c r="K5" s="702">
        <f>SUM(R5:BN5)</f>
        <v>18478</v>
      </c>
      <c r="L5" s="703"/>
      <c r="M5" s="703"/>
      <c r="N5" s="703"/>
      <c r="O5" s="703"/>
      <c r="P5" s="703"/>
      <c r="Q5" s="703"/>
      <c r="R5" s="702">
        <v>17931</v>
      </c>
      <c r="S5" s="703"/>
      <c r="T5" s="703"/>
      <c r="U5" s="703"/>
      <c r="V5" s="703"/>
      <c r="W5" s="703"/>
      <c r="X5" s="703"/>
      <c r="Y5" s="702">
        <v>11</v>
      </c>
      <c r="Z5" s="703"/>
      <c r="AA5" s="703"/>
      <c r="AB5" s="703"/>
      <c r="AC5" s="703"/>
      <c r="AD5" s="703"/>
      <c r="AE5" s="703"/>
      <c r="AF5" s="719">
        <v>74</v>
      </c>
      <c r="AG5" s="718"/>
      <c r="AH5" s="718"/>
      <c r="AI5" s="718"/>
      <c r="AJ5" s="718"/>
      <c r="AK5" s="718"/>
      <c r="AL5" s="718"/>
      <c r="AM5" s="718">
        <v>234</v>
      </c>
      <c r="AN5" s="718"/>
      <c r="AO5" s="718"/>
      <c r="AP5" s="718"/>
      <c r="AQ5" s="718"/>
      <c r="AR5" s="718"/>
      <c r="AS5" s="718"/>
      <c r="AT5" s="718">
        <v>222</v>
      </c>
      <c r="AU5" s="718"/>
      <c r="AV5" s="718"/>
      <c r="AW5" s="718"/>
      <c r="AX5" s="718"/>
      <c r="AY5" s="718"/>
      <c r="AZ5" s="718"/>
      <c r="BA5" s="711" t="s">
        <v>328</v>
      </c>
      <c r="BB5" s="711"/>
      <c r="BC5" s="711"/>
      <c r="BD5" s="711"/>
      <c r="BE5" s="711"/>
      <c r="BF5" s="711"/>
      <c r="BG5" s="712"/>
      <c r="BH5" s="702">
        <v>6</v>
      </c>
      <c r="BI5" s="703"/>
      <c r="BJ5" s="703"/>
      <c r="BK5" s="703"/>
      <c r="BL5" s="703"/>
      <c r="BM5" s="703"/>
      <c r="BN5" s="704"/>
    </row>
    <row r="6" spans="2:66" ht="52.5" customHeight="1">
      <c r="B6" s="721" t="s">
        <v>664</v>
      </c>
      <c r="C6" s="722"/>
      <c r="D6" s="722"/>
      <c r="E6" s="722"/>
      <c r="F6" s="722"/>
      <c r="G6" s="722"/>
      <c r="H6" s="722"/>
      <c r="I6" s="722"/>
      <c r="J6" s="722"/>
      <c r="K6" s="708">
        <f>SUM(R6:BN6)</f>
        <v>3779</v>
      </c>
      <c r="L6" s="709"/>
      <c r="M6" s="709"/>
      <c r="N6" s="709"/>
      <c r="O6" s="709"/>
      <c r="P6" s="709"/>
      <c r="Q6" s="709"/>
      <c r="R6" s="708">
        <v>1</v>
      </c>
      <c r="S6" s="709"/>
      <c r="T6" s="709"/>
      <c r="U6" s="709"/>
      <c r="V6" s="709"/>
      <c r="W6" s="709"/>
      <c r="X6" s="709"/>
      <c r="Y6" s="705" t="s">
        <v>328</v>
      </c>
      <c r="Z6" s="706"/>
      <c r="AA6" s="706"/>
      <c r="AB6" s="706"/>
      <c r="AC6" s="706"/>
      <c r="AD6" s="706"/>
      <c r="AE6" s="706"/>
      <c r="AF6" s="717">
        <v>19</v>
      </c>
      <c r="AG6" s="713"/>
      <c r="AH6" s="713"/>
      <c r="AI6" s="713"/>
      <c r="AJ6" s="713"/>
      <c r="AK6" s="713"/>
      <c r="AL6" s="713"/>
      <c r="AM6" s="713">
        <v>817</v>
      </c>
      <c r="AN6" s="713"/>
      <c r="AO6" s="713"/>
      <c r="AP6" s="713"/>
      <c r="AQ6" s="713"/>
      <c r="AR6" s="713"/>
      <c r="AS6" s="713"/>
      <c r="AT6" s="713">
        <v>2218</v>
      </c>
      <c r="AU6" s="713"/>
      <c r="AV6" s="713"/>
      <c r="AW6" s="713"/>
      <c r="AX6" s="713"/>
      <c r="AY6" s="713"/>
      <c r="AZ6" s="713"/>
      <c r="BA6" s="713">
        <v>724</v>
      </c>
      <c r="BB6" s="713"/>
      <c r="BC6" s="713"/>
      <c r="BD6" s="713"/>
      <c r="BE6" s="713"/>
      <c r="BF6" s="713"/>
      <c r="BG6" s="714"/>
      <c r="BH6" s="705" t="s">
        <v>328</v>
      </c>
      <c r="BI6" s="706"/>
      <c r="BJ6" s="706"/>
      <c r="BK6" s="706"/>
      <c r="BL6" s="706"/>
      <c r="BM6" s="706"/>
      <c r="BN6" s="707"/>
    </row>
    <row r="7" spans="2:66" ht="52.5" customHeight="1">
      <c r="B7" s="723" t="s">
        <v>360</v>
      </c>
      <c r="C7" s="724"/>
      <c r="D7" s="724"/>
      <c r="E7" s="724"/>
      <c r="F7" s="724"/>
      <c r="G7" s="724"/>
      <c r="H7" s="724"/>
      <c r="I7" s="724"/>
      <c r="J7" s="724"/>
      <c r="K7" s="708">
        <f>SUM(R7:BN7)</f>
        <v>6568</v>
      </c>
      <c r="L7" s="709"/>
      <c r="M7" s="709"/>
      <c r="N7" s="709"/>
      <c r="O7" s="709"/>
      <c r="P7" s="709"/>
      <c r="Q7" s="709"/>
      <c r="R7" s="708">
        <v>388</v>
      </c>
      <c r="S7" s="709"/>
      <c r="T7" s="709"/>
      <c r="U7" s="709"/>
      <c r="V7" s="709"/>
      <c r="W7" s="709"/>
      <c r="X7" s="709"/>
      <c r="Y7" s="708">
        <v>143</v>
      </c>
      <c r="Z7" s="709"/>
      <c r="AA7" s="709"/>
      <c r="AB7" s="709"/>
      <c r="AC7" s="709"/>
      <c r="AD7" s="709"/>
      <c r="AE7" s="709"/>
      <c r="AF7" s="717">
        <v>3212</v>
      </c>
      <c r="AG7" s="713"/>
      <c r="AH7" s="713"/>
      <c r="AI7" s="713"/>
      <c r="AJ7" s="713"/>
      <c r="AK7" s="713"/>
      <c r="AL7" s="713"/>
      <c r="AM7" s="713">
        <v>2714</v>
      </c>
      <c r="AN7" s="713"/>
      <c r="AO7" s="713"/>
      <c r="AP7" s="713"/>
      <c r="AQ7" s="713"/>
      <c r="AR7" s="713"/>
      <c r="AS7" s="713"/>
      <c r="AT7" s="713">
        <v>103</v>
      </c>
      <c r="AU7" s="713"/>
      <c r="AV7" s="713"/>
      <c r="AW7" s="713"/>
      <c r="AX7" s="713"/>
      <c r="AY7" s="713"/>
      <c r="AZ7" s="713"/>
      <c r="BA7" s="715" t="s">
        <v>328</v>
      </c>
      <c r="BB7" s="715"/>
      <c r="BC7" s="715"/>
      <c r="BD7" s="715"/>
      <c r="BE7" s="715"/>
      <c r="BF7" s="715"/>
      <c r="BG7" s="716"/>
      <c r="BH7" s="708">
        <v>8</v>
      </c>
      <c r="BI7" s="709"/>
      <c r="BJ7" s="709"/>
      <c r="BK7" s="709"/>
      <c r="BL7" s="709"/>
      <c r="BM7" s="709"/>
      <c r="BN7" s="710"/>
    </row>
    <row r="8" spans="2:66" ht="52.5" customHeight="1">
      <c r="B8" s="723" t="s">
        <v>361</v>
      </c>
      <c r="C8" s="724"/>
      <c r="D8" s="724"/>
      <c r="E8" s="724"/>
      <c r="F8" s="724"/>
      <c r="G8" s="724"/>
      <c r="H8" s="724"/>
      <c r="I8" s="724"/>
      <c r="J8" s="724"/>
      <c r="K8" s="708">
        <f>SUM(R8:BN8)</f>
        <v>529</v>
      </c>
      <c r="L8" s="709"/>
      <c r="M8" s="709"/>
      <c r="N8" s="709"/>
      <c r="O8" s="709"/>
      <c r="P8" s="709"/>
      <c r="Q8" s="709"/>
      <c r="R8" s="708">
        <v>23</v>
      </c>
      <c r="S8" s="709"/>
      <c r="T8" s="709"/>
      <c r="U8" s="709"/>
      <c r="V8" s="709"/>
      <c r="W8" s="709"/>
      <c r="X8" s="709"/>
      <c r="Y8" s="708">
        <v>3</v>
      </c>
      <c r="Z8" s="709"/>
      <c r="AA8" s="709"/>
      <c r="AB8" s="709"/>
      <c r="AC8" s="709"/>
      <c r="AD8" s="709"/>
      <c r="AE8" s="709"/>
      <c r="AF8" s="717">
        <v>133</v>
      </c>
      <c r="AG8" s="713"/>
      <c r="AH8" s="713"/>
      <c r="AI8" s="713"/>
      <c r="AJ8" s="713"/>
      <c r="AK8" s="713"/>
      <c r="AL8" s="713"/>
      <c r="AM8" s="713">
        <v>226</v>
      </c>
      <c r="AN8" s="713"/>
      <c r="AO8" s="713"/>
      <c r="AP8" s="713"/>
      <c r="AQ8" s="713"/>
      <c r="AR8" s="713"/>
      <c r="AS8" s="713"/>
      <c r="AT8" s="713">
        <v>144</v>
      </c>
      <c r="AU8" s="713"/>
      <c r="AV8" s="713"/>
      <c r="AW8" s="713"/>
      <c r="AX8" s="713"/>
      <c r="AY8" s="713"/>
      <c r="AZ8" s="713"/>
      <c r="BA8" s="715" t="s">
        <v>362</v>
      </c>
      <c r="BB8" s="715"/>
      <c r="BC8" s="715"/>
      <c r="BD8" s="715"/>
      <c r="BE8" s="715"/>
      <c r="BF8" s="715"/>
      <c r="BG8" s="716"/>
      <c r="BH8" s="705" t="s">
        <v>328</v>
      </c>
      <c r="BI8" s="706"/>
      <c r="BJ8" s="706"/>
      <c r="BK8" s="706"/>
      <c r="BL8" s="706"/>
      <c r="BM8" s="706"/>
      <c r="BN8" s="707"/>
    </row>
    <row r="9" spans="2:66" ht="52.5" customHeight="1">
      <c r="B9" s="327" t="s">
        <v>359</v>
      </c>
      <c r="C9" s="700"/>
      <c r="D9" s="700"/>
      <c r="E9" s="700"/>
      <c r="F9" s="700"/>
      <c r="G9" s="700"/>
      <c r="H9" s="700"/>
      <c r="I9" s="700"/>
      <c r="J9" s="700"/>
      <c r="K9" s="688">
        <f>SUM(R9:BN9)</f>
        <v>493</v>
      </c>
      <c r="L9" s="689"/>
      <c r="M9" s="689"/>
      <c r="N9" s="689"/>
      <c r="O9" s="689"/>
      <c r="P9" s="689"/>
      <c r="Q9" s="689"/>
      <c r="R9" s="688">
        <v>278</v>
      </c>
      <c r="S9" s="689"/>
      <c r="T9" s="689"/>
      <c r="U9" s="689"/>
      <c r="V9" s="689"/>
      <c r="W9" s="689"/>
      <c r="X9" s="689"/>
      <c r="Y9" s="688">
        <v>7</v>
      </c>
      <c r="Z9" s="689"/>
      <c r="AA9" s="689"/>
      <c r="AB9" s="689"/>
      <c r="AC9" s="689"/>
      <c r="AD9" s="689"/>
      <c r="AE9" s="689"/>
      <c r="AF9" s="695">
        <v>86</v>
      </c>
      <c r="AG9" s="696"/>
      <c r="AH9" s="696"/>
      <c r="AI9" s="696"/>
      <c r="AJ9" s="696"/>
      <c r="AK9" s="696"/>
      <c r="AL9" s="696"/>
      <c r="AM9" s="696">
        <v>100</v>
      </c>
      <c r="AN9" s="696"/>
      <c r="AO9" s="696"/>
      <c r="AP9" s="696"/>
      <c r="AQ9" s="696"/>
      <c r="AR9" s="696"/>
      <c r="AS9" s="696"/>
      <c r="AT9" s="696">
        <v>18</v>
      </c>
      <c r="AU9" s="696"/>
      <c r="AV9" s="696"/>
      <c r="AW9" s="696"/>
      <c r="AX9" s="696"/>
      <c r="AY9" s="696"/>
      <c r="AZ9" s="696"/>
      <c r="BA9" s="725">
        <v>2</v>
      </c>
      <c r="BB9" s="725"/>
      <c r="BC9" s="725"/>
      <c r="BD9" s="725"/>
      <c r="BE9" s="725"/>
      <c r="BF9" s="725"/>
      <c r="BG9" s="726"/>
      <c r="BH9" s="688">
        <v>2</v>
      </c>
      <c r="BI9" s="689"/>
      <c r="BJ9" s="689"/>
      <c r="BK9" s="689"/>
      <c r="BL9" s="689"/>
      <c r="BM9" s="689"/>
      <c r="BN9" s="690"/>
    </row>
    <row r="10" spans="2:47" ht="15" customHeight="1">
      <c r="B10" s="40"/>
      <c r="C10" s="40"/>
      <c r="D10" s="40"/>
      <c r="E10" s="40"/>
      <c r="F10" s="40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2" ht="15" customHeight="1">
      <c r="B12" s="25" t="s">
        <v>102</v>
      </c>
    </row>
    <row r="13" spans="33:66" ht="15" customHeight="1"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BN13" s="27" t="s">
        <v>646</v>
      </c>
    </row>
    <row r="14" spans="2:66" ht="52.5" customHeight="1">
      <c r="B14" s="606" t="s">
        <v>104</v>
      </c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91" t="s">
        <v>665</v>
      </c>
      <c r="N14" s="692"/>
      <c r="O14" s="692"/>
      <c r="P14" s="692"/>
      <c r="Q14" s="692"/>
      <c r="R14" s="692"/>
      <c r="S14" s="692"/>
      <c r="T14" s="692"/>
      <c r="U14" s="692"/>
      <c r="V14" s="694" t="s">
        <v>666</v>
      </c>
      <c r="W14" s="694"/>
      <c r="X14" s="694"/>
      <c r="Y14" s="694"/>
      <c r="Z14" s="694"/>
      <c r="AA14" s="694"/>
      <c r="AB14" s="694"/>
      <c r="AC14" s="694"/>
      <c r="AD14" s="694"/>
      <c r="AE14" s="694" t="s">
        <v>284</v>
      </c>
      <c r="AF14" s="694"/>
      <c r="AG14" s="694"/>
      <c r="AH14" s="694"/>
      <c r="AI14" s="694"/>
      <c r="AJ14" s="694"/>
      <c r="AK14" s="694"/>
      <c r="AL14" s="694"/>
      <c r="AM14" s="694"/>
      <c r="AN14" s="694" t="s">
        <v>667</v>
      </c>
      <c r="AO14" s="694"/>
      <c r="AP14" s="694"/>
      <c r="AQ14" s="694"/>
      <c r="AR14" s="694"/>
      <c r="AS14" s="694"/>
      <c r="AT14" s="694"/>
      <c r="AU14" s="694"/>
      <c r="AV14" s="694"/>
      <c r="AW14" s="694" t="s">
        <v>285</v>
      </c>
      <c r="AX14" s="694"/>
      <c r="AY14" s="694"/>
      <c r="AZ14" s="694"/>
      <c r="BA14" s="694"/>
      <c r="BB14" s="694"/>
      <c r="BC14" s="694"/>
      <c r="BD14" s="694"/>
      <c r="BE14" s="694"/>
      <c r="BF14" s="694" t="s">
        <v>364</v>
      </c>
      <c r="BG14" s="694"/>
      <c r="BH14" s="694"/>
      <c r="BI14" s="694"/>
      <c r="BJ14" s="694"/>
      <c r="BK14" s="694"/>
      <c r="BL14" s="694"/>
      <c r="BM14" s="694"/>
      <c r="BN14" s="720"/>
    </row>
    <row r="15" spans="2:66" ht="67.5" customHeight="1">
      <c r="B15" s="606" t="s">
        <v>611</v>
      </c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93" t="s">
        <v>332</v>
      </c>
      <c r="N15" s="694"/>
      <c r="O15" s="694"/>
      <c r="P15" s="694"/>
      <c r="Q15" s="694"/>
      <c r="R15" s="694"/>
      <c r="S15" s="694"/>
      <c r="T15" s="694"/>
      <c r="U15" s="694"/>
      <c r="V15" s="694" t="s">
        <v>609</v>
      </c>
      <c r="W15" s="694"/>
      <c r="X15" s="694"/>
      <c r="Y15" s="694"/>
      <c r="Z15" s="694"/>
      <c r="AA15" s="694"/>
      <c r="AB15" s="694"/>
      <c r="AC15" s="694"/>
      <c r="AD15" s="694"/>
      <c r="AE15" s="694" t="s">
        <v>610</v>
      </c>
      <c r="AF15" s="694"/>
      <c r="AG15" s="694"/>
      <c r="AH15" s="694"/>
      <c r="AI15" s="694"/>
      <c r="AJ15" s="694"/>
      <c r="AK15" s="694"/>
      <c r="AL15" s="694"/>
      <c r="AM15" s="694"/>
      <c r="AN15" s="694" t="s">
        <v>332</v>
      </c>
      <c r="AO15" s="694"/>
      <c r="AP15" s="694"/>
      <c r="AQ15" s="694"/>
      <c r="AR15" s="694"/>
      <c r="AS15" s="694"/>
      <c r="AT15" s="694"/>
      <c r="AU15" s="694"/>
      <c r="AV15" s="694"/>
      <c r="AW15" s="694" t="s">
        <v>332</v>
      </c>
      <c r="AX15" s="694"/>
      <c r="AY15" s="694"/>
      <c r="AZ15" s="694"/>
      <c r="BA15" s="694"/>
      <c r="BB15" s="694"/>
      <c r="BC15" s="694"/>
      <c r="BD15" s="694"/>
      <c r="BE15" s="694"/>
      <c r="BF15" s="694" t="s">
        <v>365</v>
      </c>
      <c r="BG15" s="694"/>
      <c r="BH15" s="694"/>
      <c r="BI15" s="694"/>
      <c r="BJ15" s="694"/>
      <c r="BK15" s="694"/>
      <c r="BL15" s="694"/>
      <c r="BM15" s="694"/>
      <c r="BN15" s="720"/>
    </row>
    <row r="16" ht="15" customHeight="1">
      <c r="B16" s="21" t="s">
        <v>363</v>
      </c>
    </row>
  </sheetData>
  <sheetProtection/>
  <mergeCells count="69">
    <mergeCell ref="Y7:AE7"/>
    <mergeCell ref="AN15:AV15"/>
    <mergeCell ref="V15:AD15"/>
    <mergeCell ref="BA8:BG8"/>
    <mergeCell ref="BA9:BG9"/>
    <mergeCell ref="K9:Q9"/>
    <mergeCell ref="AW14:BE14"/>
    <mergeCell ref="AW15:BE15"/>
    <mergeCell ref="BF15:BN15"/>
    <mergeCell ref="Y9:AE9"/>
    <mergeCell ref="BF14:BN14"/>
    <mergeCell ref="Y3:AE4"/>
    <mergeCell ref="B5:J5"/>
    <mergeCell ref="B6:J6"/>
    <mergeCell ref="B7:J7"/>
    <mergeCell ref="B8:J8"/>
    <mergeCell ref="R3:X4"/>
    <mergeCell ref="Y5:AE5"/>
    <mergeCell ref="Y6:AE6"/>
    <mergeCell ref="K3:Q4"/>
    <mergeCell ref="K5:Q5"/>
    <mergeCell ref="B9:J9"/>
    <mergeCell ref="R9:X9"/>
    <mergeCell ref="B3:J4"/>
    <mergeCell ref="R5:X5"/>
    <mergeCell ref="R6:X6"/>
    <mergeCell ref="R7:X7"/>
    <mergeCell ref="R8:X8"/>
    <mergeCell ref="K6:Q6"/>
    <mergeCell ref="K7:Q7"/>
    <mergeCell ref="K8:Q8"/>
    <mergeCell ref="AF4:AL4"/>
    <mergeCell ref="AM5:AS5"/>
    <mergeCell ref="AM6:AS6"/>
    <mergeCell ref="AM7:AS7"/>
    <mergeCell ref="AM8:AS8"/>
    <mergeCell ref="Y8:AE8"/>
    <mergeCell ref="AF5:AL5"/>
    <mergeCell ref="AF6:AL6"/>
    <mergeCell ref="AF7:AL7"/>
    <mergeCell ref="AF8:AL8"/>
    <mergeCell ref="AM9:AS9"/>
    <mergeCell ref="AT4:AZ4"/>
    <mergeCell ref="AT5:AZ5"/>
    <mergeCell ref="AT6:AZ6"/>
    <mergeCell ref="AT7:AZ7"/>
    <mergeCell ref="AT8:AZ8"/>
    <mergeCell ref="AT9:AZ9"/>
    <mergeCell ref="AM4:AS4"/>
    <mergeCell ref="AF3:BG3"/>
    <mergeCell ref="BH3:BN4"/>
    <mergeCell ref="BH5:BN5"/>
    <mergeCell ref="BH6:BN6"/>
    <mergeCell ref="BH7:BN7"/>
    <mergeCell ref="BH8:BN8"/>
    <mergeCell ref="BA4:BG4"/>
    <mergeCell ref="BA5:BG5"/>
    <mergeCell ref="BA6:BG6"/>
    <mergeCell ref="BA7:BG7"/>
    <mergeCell ref="BH9:BN9"/>
    <mergeCell ref="B14:L14"/>
    <mergeCell ref="B15:L15"/>
    <mergeCell ref="M14:U14"/>
    <mergeCell ref="M15:U15"/>
    <mergeCell ref="V14:AD14"/>
    <mergeCell ref="AF9:AL9"/>
    <mergeCell ref="AE14:AM14"/>
    <mergeCell ref="AE15:AM15"/>
    <mergeCell ref="AN14:AV1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S48"/>
  <sheetViews>
    <sheetView view="pageBreakPreview" zoomScaleNormal="90" zoomScaleSheetLayoutView="100" workbookViewId="0" topLeftCell="A1">
      <selection activeCell="T5" sqref="T5:W5"/>
    </sheetView>
  </sheetViews>
  <sheetFormatPr defaultColWidth="2.375" defaultRowHeight="15" customHeight="1"/>
  <cols>
    <col min="1" max="1" width="2.375" style="25" customWidth="1"/>
    <col min="2" max="2" width="2.875" style="25" customWidth="1"/>
    <col min="3" max="42" width="2.00390625" style="25" customWidth="1"/>
    <col min="43" max="16384" width="2.375" style="25" customWidth="1"/>
  </cols>
  <sheetData>
    <row r="1" ht="15" customHeight="1">
      <c r="B1" s="25" t="s">
        <v>105</v>
      </c>
    </row>
    <row r="2" ht="15" customHeight="1">
      <c r="AP2" s="29" t="s">
        <v>652</v>
      </c>
    </row>
    <row r="3" spans="2:45" ht="18.75" customHeight="1">
      <c r="B3" s="582" t="s">
        <v>103</v>
      </c>
      <c r="C3" s="582"/>
      <c r="D3" s="582"/>
      <c r="E3" s="582"/>
      <c r="F3" s="582"/>
      <c r="G3" s="582"/>
      <c r="H3" s="582" t="s">
        <v>50</v>
      </c>
      <c r="I3" s="582"/>
      <c r="J3" s="582"/>
      <c r="K3" s="582"/>
      <c r="L3" s="792" t="s">
        <v>111</v>
      </c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793"/>
      <c r="AL3" s="794"/>
      <c r="AM3" s="681" t="s">
        <v>290</v>
      </c>
      <c r="AN3" s="795"/>
      <c r="AO3" s="795"/>
      <c r="AP3" s="796"/>
      <c r="AS3" s="43"/>
    </row>
    <row r="4" spans="2:42" ht="18.75" customHeight="1"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801" t="s">
        <v>50</v>
      </c>
      <c r="M4" s="802"/>
      <c r="N4" s="802"/>
      <c r="O4" s="803"/>
      <c r="P4" s="807" t="s">
        <v>106</v>
      </c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8" t="s">
        <v>291</v>
      </c>
      <c r="AJ4" s="809"/>
      <c r="AK4" s="809"/>
      <c r="AL4" s="810"/>
      <c r="AM4" s="797"/>
      <c r="AN4" s="797"/>
      <c r="AO4" s="797"/>
      <c r="AP4" s="798"/>
    </row>
    <row r="5" spans="2:42" ht="43.5" customHeight="1"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804"/>
      <c r="M5" s="805"/>
      <c r="N5" s="805"/>
      <c r="O5" s="806"/>
      <c r="P5" s="783" t="s">
        <v>289</v>
      </c>
      <c r="Q5" s="812"/>
      <c r="R5" s="812"/>
      <c r="S5" s="781"/>
      <c r="T5" s="781" t="s">
        <v>369</v>
      </c>
      <c r="U5" s="782"/>
      <c r="V5" s="782"/>
      <c r="W5" s="783"/>
      <c r="X5" s="782" t="s">
        <v>662</v>
      </c>
      <c r="Y5" s="782"/>
      <c r="Z5" s="782"/>
      <c r="AA5" s="782"/>
      <c r="AB5" s="781" t="s">
        <v>663</v>
      </c>
      <c r="AC5" s="782"/>
      <c r="AD5" s="782"/>
      <c r="AE5" s="783"/>
      <c r="AF5" s="584" t="s">
        <v>107</v>
      </c>
      <c r="AG5" s="584"/>
      <c r="AH5" s="584"/>
      <c r="AI5" s="811"/>
      <c r="AJ5" s="684"/>
      <c r="AK5" s="684"/>
      <c r="AL5" s="685"/>
      <c r="AM5" s="799"/>
      <c r="AN5" s="799"/>
      <c r="AO5" s="799"/>
      <c r="AP5" s="800"/>
    </row>
    <row r="6" spans="2:42" ht="21.75" customHeight="1">
      <c r="B6" s="784" t="s">
        <v>104</v>
      </c>
      <c r="C6" s="784"/>
      <c r="D6" s="784"/>
      <c r="E6" s="784"/>
      <c r="F6" s="784"/>
      <c r="G6" s="784"/>
      <c r="H6" s="785">
        <f>SUM(H8,H10)</f>
        <v>60510</v>
      </c>
      <c r="I6" s="784"/>
      <c r="J6" s="784"/>
      <c r="K6" s="784"/>
      <c r="L6" s="786">
        <f>SUM(L8,L10)</f>
        <v>27959</v>
      </c>
      <c r="M6" s="774"/>
      <c r="N6" s="774"/>
      <c r="O6" s="787"/>
      <c r="P6" s="788">
        <f>SUM(P8,P10)</f>
        <v>26787</v>
      </c>
      <c r="Q6" s="774"/>
      <c r="R6" s="774"/>
      <c r="S6" s="789"/>
      <c r="T6" s="773">
        <f>SUM(T8,T10)</f>
        <v>21136</v>
      </c>
      <c r="U6" s="774"/>
      <c r="V6" s="774"/>
      <c r="W6" s="787"/>
      <c r="X6" s="788">
        <f>SUM(X8,X10)</f>
        <v>4146</v>
      </c>
      <c r="Y6" s="774"/>
      <c r="Z6" s="774"/>
      <c r="AA6" s="789"/>
      <c r="AB6" s="790">
        <f>SUM(AB8,AB10)</f>
        <v>703</v>
      </c>
      <c r="AC6" s="774"/>
      <c r="AD6" s="774"/>
      <c r="AE6" s="787"/>
      <c r="AF6" s="791">
        <f>SUM(AF8,AF10)</f>
        <v>802</v>
      </c>
      <c r="AG6" s="774"/>
      <c r="AH6" s="789"/>
      <c r="AI6" s="773">
        <f>SUM(AI8,AI10)</f>
        <v>1172</v>
      </c>
      <c r="AJ6" s="774"/>
      <c r="AK6" s="774"/>
      <c r="AL6" s="775"/>
      <c r="AM6" s="776">
        <f>SUM(AM8,AM10)</f>
        <v>17621</v>
      </c>
      <c r="AN6" s="777"/>
      <c r="AO6" s="777"/>
      <c r="AP6" s="777"/>
    </row>
    <row r="7" spans="2:42" ht="15" customHeight="1">
      <c r="B7" s="732"/>
      <c r="C7" s="732"/>
      <c r="D7" s="732"/>
      <c r="E7" s="732"/>
      <c r="F7" s="732"/>
      <c r="G7" s="732"/>
      <c r="H7" s="778">
        <f>SUM(H9,H11)</f>
        <v>14930</v>
      </c>
      <c r="I7" s="779"/>
      <c r="J7" s="779"/>
      <c r="K7" s="780"/>
      <c r="L7" s="767"/>
      <c r="M7" s="728"/>
      <c r="N7" s="728"/>
      <c r="O7" s="736"/>
      <c r="P7" s="739"/>
      <c r="Q7" s="728"/>
      <c r="R7" s="728"/>
      <c r="S7" s="738"/>
      <c r="T7" s="727"/>
      <c r="U7" s="728"/>
      <c r="V7" s="728"/>
      <c r="W7" s="736"/>
      <c r="X7" s="739"/>
      <c r="Y7" s="728"/>
      <c r="Z7" s="728"/>
      <c r="AA7" s="738"/>
      <c r="AB7" s="727"/>
      <c r="AC7" s="728"/>
      <c r="AD7" s="728"/>
      <c r="AE7" s="736"/>
      <c r="AF7" s="739"/>
      <c r="AG7" s="728"/>
      <c r="AH7" s="738"/>
      <c r="AI7" s="727"/>
      <c r="AJ7" s="728"/>
      <c r="AK7" s="728"/>
      <c r="AL7" s="729"/>
      <c r="AM7" s="765"/>
      <c r="AN7" s="731"/>
      <c r="AO7" s="731"/>
      <c r="AP7" s="731"/>
    </row>
    <row r="8" spans="2:42" ht="15" customHeight="1">
      <c r="B8" s="732" t="s">
        <v>2</v>
      </c>
      <c r="C8" s="732"/>
      <c r="D8" s="732"/>
      <c r="E8" s="732"/>
      <c r="F8" s="732"/>
      <c r="G8" s="732"/>
      <c r="H8" s="766">
        <v>29898</v>
      </c>
      <c r="I8" s="732"/>
      <c r="J8" s="732"/>
      <c r="K8" s="732"/>
      <c r="L8" s="553">
        <f>SUM(P8,AI8)</f>
        <v>15770</v>
      </c>
      <c r="M8" s="728"/>
      <c r="N8" s="728"/>
      <c r="O8" s="736"/>
      <c r="P8" s="737">
        <f>SUM(T8:AH8)</f>
        <v>15025</v>
      </c>
      <c r="Q8" s="728"/>
      <c r="R8" s="728"/>
      <c r="S8" s="738"/>
      <c r="T8" s="771">
        <v>13826</v>
      </c>
      <c r="U8" s="728"/>
      <c r="V8" s="728"/>
      <c r="W8" s="736"/>
      <c r="X8" s="739">
        <v>402</v>
      </c>
      <c r="Y8" s="728"/>
      <c r="Z8" s="728"/>
      <c r="AA8" s="738"/>
      <c r="AB8" s="727">
        <v>338</v>
      </c>
      <c r="AC8" s="728"/>
      <c r="AD8" s="728"/>
      <c r="AE8" s="736"/>
      <c r="AF8" s="739">
        <v>459</v>
      </c>
      <c r="AG8" s="728"/>
      <c r="AH8" s="738"/>
      <c r="AI8" s="771">
        <v>745</v>
      </c>
      <c r="AJ8" s="728"/>
      <c r="AK8" s="728"/>
      <c r="AL8" s="729"/>
      <c r="AM8" s="730">
        <v>6401</v>
      </c>
      <c r="AN8" s="731"/>
      <c r="AO8" s="731"/>
      <c r="AP8" s="731"/>
    </row>
    <row r="9" spans="2:42" ht="15" customHeight="1">
      <c r="B9" s="732"/>
      <c r="C9" s="732"/>
      <c r="D9" s="732"/>
      <c r="E9" s="732"/>
      <c r="F9" s="732"/>
      <c r="G9" s="732"/>
      <c r="H9" s="733">
        <v>7727</v>
      </c>
      <c r="I9" s="734"/>
      <c r="J9" s="734"/>
      <c r="K9" s="735"/>
      <c r="L9" s="767"/>
      <c r="M9" s="728"/>
      <c r="N9" s="728"/>
      <c r="O9" s="736"/>
      <c r="P9" s="739"/>
      <c r="Q9" s="728"/>
      <c r="R9" s="728"/>
      <c r="S9" s="738"/>
      <c r="T9" s="727"/>
      <c r="U9" s="728"/>
      <c r="V9" s="728"/>
      <c r="W9" s="736"/>
      <c r="X9" s="739"/>
      <c r="Y9" s="728"/>
      <c r="Z9" s="728"/>
      <c r="AA9" s="738"/>
      <c r="AB9" s="727"/>
      <c r="AC9" s="728"/>
      <c r="AD9" s="728"/>
      <c r="AE9" s="736"/>
      <c r="AF9" s="739"/>
      <c r="AG9" s="728"/>
      <c r="AH9" s="738"/>
      <c r="AI9" s="727"/>
      <c r="AJ9" s="728"/>
      <c r="AK9" s="728"/>
      <c r="AL9" s="729"/>
      <c r="AM9" s="765"/>
      <c r="AN9" s="731"/>
      <c r="AO9" s="731"/>
      <c r="AP9" s="731"/>
    </row>
    <row r="10" spans="2:42" ht="15" customHeight="1">
      <c r="B10" s="732" t="s">
        <v>3</v>
      </c>
      <c r="C10" s="732"/>
      <c r="D10" s="732"/>
      <c r="E10" s="732"/>
      <c r="F10" s="732"/>
      <c r="G10" s="732"/>
      <c r="H10" s="766">
        <v>30612</v>
      </c>
      <c r="I10" s="732"/>
      <c r="J10" s="732"/>
      <c r="K10" s="732"/>
      <c r="L10" s="553">
        <f>SUM(P10,AI10)</f>
        <v>12189</v>
      </c>
      <c r="M10" s="728"/>
      <c r="N10" s="728"/>
      <c r="O10" s="736"/>
      <c r="P10" s="533">
        <f>SUM(T10:AH10)</f>
        <v>11762</v>
      </c>
      <c r="Q10" s="534"/>
      <c r="R10" s="534"/>
      <c r="S10" s="535"/>
      <c r="T10" s="771">
        <v>7310</v>
      </c>
      <c r="U10" s="728"/>
      <c r="V10" s="728"/>
      <c r="W10" s="736"/>
      <c r="X10" s="737">
        <v>3744</v>
      </c>
      <c r="Y10" s="728"/>
      <c r="Z10" s="728"/>
      <c r="AA10" s="738"/>
      <c r="AB10" s="727">
        <v>365</v>
      </c>
      <c r="AC10" s="728"/>
      <c r="AD10" s="728"/>
      <c r="AE10" s="736"/>
      <c r="AF10" s="739">
        <v>343</v>
      </c>
      <c r="AG10" s="728"/>
      <c r="AH10" s="738"/>
      <c r="AI10" s="768">
        <v>427</v>
      </c>
      <c r="AJ10" s="769"/>
      <c r="AK10" s="769"/>
      <c r="AL10" s="765"/>
      <c r="AM10" s="730">
        <v>11220</v>
      </c>
      <c r="AN10" s="731"/>
      <c r="AO10" s="731"/>
      <c r="AP10" s="731"/>
    </row>
    <row r="11" spans="2:42" ht="15" customHeight="1">
      <c r="B11" s="732"/>
      <c r="C11" s="732"/>
      <c r="D11" s="732"/>
      <c r="E11" s="732"/>
      <c r="F11" s="732"/>
      <c r="G11" s="732"/>
      <c r="H11" s="733">
        <v>7203</v>
      </c>
      <c r="I11" s="734"/>
      <c r="J11" s="734"/>
      <c r="K11" s="735"/>
      <c r="L11" s="767"/>
      <c r="M11" s="728"/>
      <c r="N11" s="728"/>
      <c r="O11" s="736"/>
      <c r="P11" s="739"/>
      <c r="Q11" s="728"/>
      <c r="R11" s="728"/>
      <c r="S11" s="738"/>
      <c r="T11" s="727"/>
      <c r="U11" s="728"/>
      <c r="V11" s="728"/>
      <c r="W11" s="736"/>
      <c r="X11" s="739"/>
      <c r="Y11" s="728"/>
      <c r="Z11" s="728"/>
      <c r="AA11" s="738"/>
      <c r="AB11" s="727"/>
      <c r="AC11" s="728"/>
      <c r="AD11" s="728"/>
      <c r="AE11" s="736"/>
      <c r="AF11" s="739"/>
      <c r="AG11" s="728"/>
      <c r="AH11" s="738"/>
      <c r="AI11" s="727"/>
      <c r="AJ11" s="728"/>
      <c r="AK11" s="728"/>
      <c r="AL11" s="729"/>
      <c r="AM11" s="765"/>
      <c r="AN11" s="731"/>
      <c r="AO11" s="731"/>
      <c r="AP11" s="731"/>
    </row>
    <row r="12" spans="2:42" ht="15" customHeight="1">
      <c r="B12" s="732" t="s">
        <v>288</v>
      </c>
      <c r="C12" s="732"/>
      <c r="D12" s="732"/>
      <c r="E12" s="732"/>
      <c r="F12" s="732"/>
      <c r="G12" s="732"/>
      <c r="H12" s="723"/>
      <c r="I12" s="724"/>
      <c r="J12" s="724"/>
      <c r="K12" s="772"/>
      <c r="L12" s="767"/>
      <c r="M12" s="728"/>
      <c r="N12" s="728"/>
      <c r="O12" s="736"/>
      <c r="P12" s="739"/>
      <c r="Q12" s="728"/>
      <c r="R12" s="728"/>
      <c r="S12" s="738"/>
      <c r="T12" s="727"/>
      <c r="U12" s="728"/>
      <c r="V12" s="728"/>
      <c r="W12" s="736"/>
      <c r="X12" s="739"/>
      <c r="Y12" s="728"/>
      <c r="Z12" s="728"/>
      <c r="AA12" s="738"/>
      <c r="AB12" s="727"/>
      <c r="AC12" s="728"/>
      <c r="AD12" s="728"/>
      <c r="AE12" s="736"/>
      <c r="AF12" s="739"/>
      <c r="AG12" s="728"/>
      <c r="AH12" s="738"/>
      <c r="AI12" s="727"/>
      <c r="AJ12" s="728"/>
      <c r="AK12" s="728"/>
      <c r="AL12" s="729"/>
      <c r="AM12" s="765"/>
      <c r="AN12" s="731"/>
      <c r="AO12" s="731"/>
      <c r="AP12" s="731"/>
    </row>
    <row r="13" spans="2:42" ht="15" customHeight="1">
      <c r="B13" s="732" t="s">
        <v>108</v>
      </c>
      <c r="C13" s="732"/>
      <c r="D13" s="732"/>
      <c r="E13" s="732"/>
      <c r="F13" s="732"/>
      <c r="G13" s="732"/>
      <c r="H13" s="732"/>
      <c r="I13" s="732"/>
      <c r="J13" s="732"/>
      <c r="K13" s="732"/>
      <c r="L13" s="767"/>
      <c r="M13" s="728"/>
      <c r="N13" s="728"/>
      <c r="O13" s="736"/>
      <c r="P13" s="739"/>
      <c r="Q13" s="728"/>
      <c r="R13" s="728"/>
      <c r="S13" s="738"/>
      <c r="T13" s="727"/>
      <c r="U13" s="728"/>
      <c r="V13" s="728"/>
      <c r="W13" s="736"/>
      <c r="X13" s="739"/>
      <c r="Y13" s="728"/>
      <c r="Z13" s="728"/>
      <c r="AA13" s="738"/>
      <c r="AB13" s="727"/>
      <c r="AC13" s="728"/>
      <c r="AD13" s="728"/>
      <c r="AE13" s="736"/>
      <c r="AF13" s="739"/>
      <c r="AG13" s="728"/>
      <c r="AH13" s="738"/>
      <c r="AI13" s="727"/>
      <c r="AJ13" s="728"/>
      <c r="AK13" s="728"/>
      <c r="AL13" s="729"/>
      <c r="AM13" s="765"/>
      <c r="AN13" s="731"/>
      <c r="AO13" s="731"/>
      <c r="AP13" s="731"/>
    </row>
    <row r="14" spans="2:42" ht="15" customHeight="1"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67"/>
      <c r="M14" s="728"/>
      <c r="N14" s="728"/>
      <c r="O14" s="736"/>
      <c r="P14" s="739"/>
      <c r="Q14" s="728"/>
      <c r="R14" s="728"/>
      <c r="S14" s="738"/>
      <c r="T14" s="727"/>
      <c r="U14" s="728"/>
      <c r="V14" s="728"/>
      <c r="W14" s="736"/>
      <c r="X14" s="739"/>
      <c r="Y14" s="728"/>
      <c r="Z14" s="728"/>
      <c r="AA14" s="738"/>
      <c r="AB14" s="727"/>
      <c r="AC14" s="728"/>
      <c r="AD14" s="728"/>
      <c r="AE14" s="736"/>
      <c r="AF14" s="739"/>
      <c r="AG14" s="728"/>
      <c r="AH14" s="738"/>
      <c r="AI14" s="727"/>
      <c r="AJ14" s="728"/>
      <c r="AK14" s="728"/>
      <c r="AL14" s="729"/>
      <c r="AM14" s="765"/>
      <c r="AN14" s="731"/>
      <c r="AO14" s="731"/>
      <c r="AP14" s="731"/>
    </row>
    <row r="15" spans="2:42" ht="15" customHeight="1">
      <c r="B15" s="732" t="s">
        <v>2</v>
      </c>
      <c r="C15" s="732"/>
      <c r="D15" s="732"/>
      <c r="E15" s="732"/>
      <c r="F15" s="732"/>
      <c r="G15" s="732"/>
      <c r="H15" s="766">
        <v>21463</v>
      </c>
      <c r="I15" s="732"/>
      <c r="J15" s="732"/>
      <c r="K15" s="732"/>
      <c r="L15" s="536">
        <f>SUM(P15,AI15)</f>
        <v>12955</v>
      </c>
      <c r="M15" s="534"/>
      <c r="N15" s="534"/>
      <c r="O15" s="535"/>
      <c r="P15" s="737">
        <f>SUM(T15:AH15)</f>
        <v>12337</v>
      </c>
      <c r="Q15" s="728"/>
      <c r="R15" s="728"/>
      <c r="S15" s="738"/>
      <c r="T15" s="771">
        <v>11651</v>
      </c>
      <c r="U15" s="728"/>
      <c r="V15" s="728"/>
      <c r="W15" s="736"/>
      <c r="X15" s="739">
        <v>130</v>
      </c>
      <c r="Y15" s="728"/>
      <c r="Z15" s="728"/>
      <c r="AA15" s="738"/>
      <c r="AB15" s="727">
        <v>337</v>
      </c>
      <c r="AC15" s="728"/>
      <c r="AD15" s="728"/>
      <c r="AE15" s="736"/>
      <c r="AF15" s="739">
        <v>219</v>
      </c>
      <c r="AG15" s="728"/>
      <c r="AH15" s="738"/>
      <c r="AI15" s="771">
        <v>618</v>
      </c>
      <c r="AJ15" s="728"/>
      <c r="AK15" s="728"/>
      <c r="AL15" s="729"/>
      <c r="AM15" s="730">
        <v>2071</v>
      </c>
      <c r="AN15" s="731"/>
      <c r="AO15" s="731"/>
      <c r="AP15" s="731"/>
    </row>
    <row r="16" spans="2:42" ht="15" customHeight="1">
      <c r="B16" s="732"/>
      <c r="C16" s="732"/>
      <c r="D16" s="732"/>
      <c r="E16" s="732"/>
      <c r="F16" s="732"/>
      <c r="G16" s="732"/>
      <c r="H16" s="733">
        <v>6437</v>
      </c>
      <c r="I16" s="734"/>
      <c r="J16" s="734"/>
      <c r="K16" s="735"/>
      <c r="L16" s="767"/>
      <c r="M16" s="728"/>
      <c r="N16" s="728"/>
      <c r="O16" s="736"/>
      <c r="P16" s="739"/>
      <c r="Q16" s="728"/>
      <c r="R16" s="728"/>
      <c r="S16" s="738"/>
      <c r="T16" s="727"/>
      <c r="U16" s="728"/>
      <c r="V16" s="728"/>
      <c r="W16" s="736"/>
      <c r="X16" s="739"/>
      <c r="Y16" s="728"/>
      <c r="Z16" s="728"/>
      <c r="AA16" s="738"/>
      <c r="AB16" s="727"/>
      <c r="AC16" s="728"/>
      <c r="AD16" s="728"/>
      <c r="AE16" s="736"/>
      <c r="AF16" s="739"/>
      <c r="AG16" s="728"/>
      <c r="AH16" s="738"/>
      <c r="AI16" s="727"/>
      <c r="AJ16" s="728"/>
      <c r="AK16" s="728"/>
      <c r="AL16" s="729"/>
      <c r="AM16" s="765"/>
      <c r="AN16" s="731"/>
      <c r="AO16" s="731"/>
      <c r="AP16" s="731"/>
    </row>
    <row r="17" spans="2:42" ht="15" customHeight="1">
      <c r="B17" s="732" t="s">
        <v>3</v>
      </c>
      <c r="C17" s="732"/>
      <c r="D17" s="732"/>
      <c r="E17" s="732"/>
      <c r="F17" s="732"/>
      <c r="G17" s="732"/>
      <c r="H17" s="766">
        <v>20200</v>
      </c>
      <c r="I17" s="732"/>
      <c r="J17" s="732"/>
      <c r="K17" s="732"/>
      <c r="L17" s="536">
        <f>SUM(P17,AI17)</f>
        <v>10356</v>
      </c>
      <c r="M17" s="534"/>
      <c r="N17" s="534"/>
      <c r="O17" s="535"/>
      <c r="P17" s="737">
        <f>SUM(T17:AH17)</f>
        <v>9958</v>
      </c>
      <c r="Q17" s="728"/>
      <c r="R17" s="728"/>
      <c r="S17" s="738"/>
      <c r="T17" s="771">
        <v>6580</v>
      </c>
      <c r="U17" s="728"/>
      <c r="V17" s="728"/>
      <c r="W17" s="736"/>
      <c r="X17" s="737">
        <v>2759</v>
      </c>
      <c r="Y17" s="728"/>
      <c r="Z17" s="728"/>
      <c r="AA17" s="738"/>
      <c r="AB17" s="727">
        <v>364</v>
      </c>
      <c r="AC17" s="728"/>
      <c r="AD17" s="728"/>
      <c r="AE17" s="736"/>
      <c r="AF17" s="739">
        <v>255</v>
      </c>
      <c r="AG17" s="728"/>
      <c r="AH17" s="738"/>
      <c r="AI17" s="727">
        <v>398</v>
      </c>
      <c r="AJ17" s="728"/>
      <c r="AK17" s="728"/>
      <c r="AL17" s="729"/>
      <c r="AM17" s="730">
        <v>4247</v>
      </c>
      <c r="AN17" s="731"/>
      <c r="AO17" s="731"/>
      <c r="AP17" s="731"/>
    </row>
    <row r="18" spans="2:42" ht="15" customHeight="1">
      <c r="B18" s="732"/>
      <c r="C18" s="732"/>
      <c r="D18" s="732"/>
      <c r="E18" s="732"/>
      <c r="F18" s="732"/>
      <c r="G18" s="732"/>
      <c r="H18" s="733">
        <v>5597</v>
      </c>
      <c r="I18" s="734"/>
      <c r="J18" s="734"/>
      <c r="K18" s="735"/>
      <c r="L18" s="767"/>
      <c r="M18" s="728"/>
      <c r="N18" s="728"/>
      <c r="O18" s="736"/>
      <c r="P18" s="739"/>
      <c r="Q18" s="728"/>
      <c r="R18" s="728"/>
      <c r="S18" s="738"/>
      <c r="T18" s="727"/>
      <c r="U18" s="728"/>
      <c r="V18" s="728"/>
      <c r="W18" s="736"/>
      <c r="X18" s="739"/>
      <c r="Y18" s="728"/>
      <c r="Z18" s="728"/>
      <c r="AA18" s="738"/>
      <c r="AB18" s="727"/>
      <c r="AC18" s="728"/>
      <c r="AD18" s="728"/>
      <c r="AE18" s="736"/>
      <c r="AF18" s="739"/>
      <c r="AG18" s="728"/>
      <c r="AH18" s="738"/>
      <c r="AI18" s="727"/>
      <c r="AJ18" s="728"/>
      <c r="AK18" s="728"/>
      <c r="AL18" s="729"/>
      <c r="AM18" s="765"/>
      <c r="AN18" s="731"/>
      <c r="AO18" s="731"/>
      <c r="AP18" s="731"/>
    </row>
    <row r="19" spans="2:42" ht="15" customHeight="1">
      <c r="B19" s="732" t="s">
        <v>109</v>
      </c>
      <c r="C19" s="732"/>
      <c r="D19" s="732"/>
      <c r="E19" s="732"/>
      <c r="F19" s="732"/>
      <c r="G19" s="732"/>
      <c r="H19" s="732"/>
      <c r="I19" s="732"/>
      <c r="J19" s="732"/>
      <c r="K19" s="732"/>
      <c r="L19" s="767"/>
      <c r="M19" s="728"/>
      <c r="N19" s="728"/>
      <c r="O19" s="736"/>
      <c r="P19" s="739"/>
      <c r="Q19" s="728"/>
      <c r="R19" s="728"/>
      <c r="S19" s="738"/>
      <c r="T19" s="727"/>
      <c r="U19" s="728"/>
      <c r="V19" s="728"/>
      <c r="W19" s="736"/>
      <c r="X19" s="739"/>
      <c r="Y19" s="728"/>
      <c r="Z19" s="728"/>
      <c r="AA19" s="738"/>
      <c r="AB19" s="727"/>
      <c r="AC19" s="728"/>
      <c r="AD19" s="728"/>
      <c r="AE19" s="736"/>
      <c r="AF19" s="739"/>
      <c r="AG19" s="728"/>
      <c r="AH19" s="738"/>
      <c r="AI19" s="727"/>
      <c r="AJ19" s="728"/>
      <c r="AK19" s="728"/>
      <c r="AL19" s="729"/>
      <c r="AM19" s="765"/>
      <c r="AN19" s="731"/>
      <c r="AO19" s="731"/>
      <c r="AP19" s="731"/>
    </row>
    <row r="20" spans="2:42" ht="15" customHeight="1">
      <c r="B20" s="732" t="s">
        <v>2</v>
      </c>
      <c r="C20" s="732"/>
      <c r="D20" s="732"/>
      <c r="E20" s="732"/>
      <c r="F20" s="732"/>
      <c r="G20" s="732"/>
      <c r="H20" s="766">
        <v>8435</v>
      </c>
      <c r="I20" s="732"/>
      <c r="J20" s="732"/>
      <c r="K20" s="732"/>
      <c r="L20" s="553">
        <f>SUM(P20,AI20)</f>
        <v>2815</v>
      </c>
      <c r="M20" s="728"/>
      <c r="N20" s="728"/>
      <c r="O20" s="736"/>
      <c r="P20" s="737">
        <f>SUM(T20:AH20)</f>
        <v>2688</v>
      </c>
      <c r="Q20" s="728"/>
      <c r="R20" s="728"/>
      <c r="S20" s="738"/>
      <c r="T20" s="771">
        <v>2175</v>
      </c>
      <c r="U20" s="728"/>
      <c r="V20" s="728"/>
      <c r="W20" s="736"/>
      <c r="X20" s="739">
        <v>272</v>
      </c>
      <c r="Y20" s="728"/>
      <c r="Z20" s="728"/>
      <c r="AA20" s="738"/>
      <c r="AB20" s="727">
        <v>1</v>
      </c>
      <c r="AC20" s="728"/>
      <c r="AD20" s="728"/>
      <c r="AE20" s="736"/>
      <c r="AF20" s="739">
        <v>240</v>
      </c>
      <c r="AG20" s="728"/>
      <c r="AH20" s="738"/>
      <c r="AI20" s="727">
        <v>127</v>
      </c>
      <c r="AJ20" s="728"/>
      <c r="AK20" s="728"/>
      <c r="AL20" s="729"/>
      <c r="AM20" s="730">
        <v>4330</v>
      </c>
      <c r="AN20" s="731"/>
      <c r="AO20" s="731"/>
      <c r="AP20" s="731"/>
    </row>
    <row r="21" spans="2:42" ht="15" customHeight="1">
      <c r="B21" s="732"/>
      <c r="C21" s="732"/>
      <c r="D21" s="732"/>
      <c r="E21" s="732"/>
      <c r="F21" s="732"/>
      <c r="G21" s="732"/>
      <c r="H21" s="733">
        <v>1290</v>
      </c>
      <c r="I21" s="734"/>
      <c r="J21" s="734"/>
      <c r="K21" s="735"/>
      <c r="L21" s="767"/>
      <c r="M21" s="728"/>
      <c r="N21" s="728"/>
      <c r="O21" s="736"/>
      <c r="P21" s="739"/>
      <c r="Q21" s="728"/>
      <c r="R21" s="728"/>
      <c r="S21" s="738"/>
      <c r="T21" s="727"/>
      <c r="U21" s="728"/>
      <c r="V21" s="728"/>
      <c r="W21" s="736"/>
      <c r="X21" s="739"/>
      <c r="Y21" s="728"/>
      <c r="Z21" s="728"/>
      <c r="AA21" s="738"/>
      <c r="AB21" s="768"/>
      <c r="AC21" s="769"/>
      <c r="AD21" s="769"/>
      <c r="AE21" s="770"/>
      <c r="AF21" s="739"/>
      <c r="AG21" s="728"/>
      <c r="AH21" s="738"/>
      <c r="AI21" s="727"/>
      <c r="AJ21" s="728"/>
      <c r="AK21" s="728"/>
      <c r="AL21" s="729"/>
      <c r="AM21" s="765"/>
      <c r="AN21" s="731"/>
      <c r="AO21" s="731"/>
      <c r="AP21" s="731"/>
    </row>
    <row r="22" spans="2:42" ht="15" customHeight="1">
      <c r="B22" s="732" t="s">
        <v>3</v>
      </c>
      <c r="C22" s="732"/>
      <c r="D22" s="732"/>
      <c r="E22" s="732"/>
      <c r="F22" s="732"/>
      <c r="G22" s="732"/>
      <c r="H22" s="766">
        <v>10412</v>
      </c>
      <c r="I22" s="732"/>
      <c r="J22" s="732"/>
      <c r="K22" s="732"/>
      <c r="L22" s="553">
        <f>SUM(P22,AI22)</f>
        <v>1833</v>
      </c>
      <c r="M22" s="728"/>
      <c r="N22" s="728"/>
      <c r="O22" s="736"/>
      <c r="P22" s="737">
        <f>SUM(T22:AH22)</f>
        <v>1804</v>
      </c>
      <c r="Q22" s="728"/>
      <c r="R22" s="728"/>
      <c r="S22" s="738"/>
      <c r="T22" s="727">
        <v>730</v>
      </c>
      <c r="U22" s="728"/>
      <c r="V22" s="728"/>
      <c r="W22" s="736"/>
      <c r="X22" s="739">
        <v>985</v>
      </c>
      <c r="Y22" s="728"/>
      <c r="Z22" s="728"/>
      <c r="AA22" s="738"/>
      <c r="AB22" s="727">
        <v>1</v>
      </c>
      <c r="AC22" s="728"/>
      <c r="AD22" s="728"/>
      <c r="AE22" s="736"/>
      <c r="AF22" s="739">
        <v>88</v>
      </c>
      <c r="AG22" s="728"/>
      <c r="AH22" s="738"/>
      <c r="AI22" s="727">
        <v>29</v>
      </c>
      <c r="AJ22" s="728"/>
      <c r="AK22" s="728"/>
      <c r="AL22" s="729"/>
      <c r="AM22" s="730">
        <v>6973</v>
      </c>
      <c r="AN22" s="731"/>
      <c r="AO22" s="731"/>
      <c r="AP22" s="731"/>
    </row>
    <row r="23" spans="2:42" ht="15" customHeight="1">
      <c r="B23" s="732"/>
      <c r="C23" s="732"/>
      <c r="D23" s="732"/>
      <c r="E23" s="732"/>
      <c r="F23" s="732"/>
      <c r="G23" s="732"/>
      <c r="H23" s="733">
        <v>1606</v>
      </c>
      <c r="I23" s="734"/>
      <c r="J23" s="734"/>
      <c r="K23" s="735"/>
      <c r="L23" s="553"/>
      <c r="M23" s="728"/>
      <c r="N23" s="728"/>
      <c r="O23" s="736"/>
      <c r="P23" s="737"/>
      <c r="Q23" s="728"/>
      <c r="R23" s="728"/>
      <c r="S23" s="738"/>
      <c r="T23" s="727"/>
      <c r="U23" s="728"/>
      <c r="V23" s="728"/>
      <c r="W23" s="736"/>
      <c r="X23" s="739"/>
      <c r="Y23" s="728"/>
      <c r="Z23" s="728"/>
      <c r="AA23" s="738"/>
      <c r="AB23" s="740"/>
      <c r="AC23" s="741"/>
      <c r="AD23" s="741"/>
      <c r="AE23" s="742"/>
      <c r="AF23" s="739"/>
      <c r="AG23" s="728"/>
      <c r="AH23" s="738"/>
      <c r="AI23" s="727"/>
      <c r="AJ23" s="728"/>
      <c r="AK23" s="728"/>
      <c r="AL23" s="729"/>
      <c r="AM23" s="730"/>
      <c r="AN23" s="731"/>
      <c r="AO23" s="731"/>
      <c r="AP23" s="731"/>
    </row>
    <row r="24" spans="2:42" ht="3.75" customHeight="1">
      <c r="B24" s="645"/>
      <c r="C24" s="645"/>
      <c r="D24" s="645"/>
      <c r="E24" s="645"/>
      <c r="F24" s="645"/>
      <c r="G24" s="645"/>
      <c r="H24" s="758"/>
      <c r="I24" s="759"/>
      <c r="J24" s="759"/>
      <c r="K24" s="760"/>
      <c r="L24" s="761"/>
      <c r="M24" s="753"/>
      <c r="N24" s="753"/>
      <c r="O24" s="762"/>
      <c r="P24" s="763"/>
      <c r="Q24" s="753"/>
      <c r="R24" s="753"/>
      <c r="S24" s="764"/>
      <c r="T24" s="752"/>
      <c r="U24" s="753"/>
      <c r="V24" s="753"/>
      <c r="W24" s="762"/>
      <c r="X24" s="763"/>
      <c r="Y24" s="753"/>
      <c r="Z24" s="753"/>
      <c r="AA24" s="764"/>
      <c r="AB24" s="752"/>
      <c r="AC24" s="753"/>
      <c r="AD24" s="753"/>
      <c r="AE24" s="762"/>
      <c r="AF24" s="763"/>
      <c r="AG24" s="753"/>
      <c r="AH24" s="764"/>
      <c r="AI24" s="752"/>
      <c r="AJ24" s="753"/>
      <c r="AK24" s="753"/>
      <c r="AL24" s="754"/>
      <c r="AM24" s="755"/>
      <c r="AN24" s="647"/>
      <c r="AO24" s="647"/>
      <c r="AP24" s="647"/>
    </row>
    <row r="25" ht="15" customHeight="1">
      <c r="B25" s="21" t="s">
        <v>370</v>
      </c>
    </row>
    <row r="42" ht="7.5" customHeight="1"/>
    <row r="43" ht="15" customHeight="1">
      <c r="B43" s="25" t="s">
        <v>112</v>
      </c>
    </row>
    <row r="44" ht="15" customHeight="1">
      <c r="AP44" s="29" t="s">
        <v>646</v>
      </c>
    </row>
    <row r="45" spans="2:42" ht="22.5" customHeight="1">
      <c r="B45" s="582" t="s">
        <v>110</v>
      </c>
      <c r="C45" s="582"/>
      <c r="D45" s="582"/>
      <c r="E45" s="582"/>
      <c r="F45" s="582"/>
      <c r="G45" s="582"/>
      <c r="H45" s="582"/>
      <c r="I45" s="582"/>
      <c r="J45" s="582"/>
      <c r="K45" s="756" t="s">
        <v>76</v>
      </c>
      <c r="L45" s="757"/>
      <c r="M45" s="757"/>
      <c r="N45" s="757"/>
      <c r="O45" s="757"/>
      <c r="P45" s="757"/>
      <c r="Q45" s="757"/>
      <c r="R45" s="581"/>
      <c r="S45" s="582" t="s">
        <v>113</v>
      </c>
      <c r="T45" s="582"/>
      <c r="U45" s="582"/>
      <c r="V45" s="582"/>
      <c r="W45" s="582"/>
      <c r="X45" s="582"/>
      <c r="Y45" s="582"/>
      <c r="Z45" s="582"/>
      <c r="AA45" s="756" t="s">
        <v>114</v>
      </c>
      <c r="AB45" s="757"/>
      <c r="AC45" s="757"/>
      <c r="AD45" s="757"/>
      <c r="AE45" s="757"/>
      <c r="AF45" s="757"/>
      <c r="AG45" s="757"/>
      <c r="AH45" s="581"/>
      <c r="AI45" s="582" t="s">
        <v>115</v>
      </c>
      <c r="AJ45" s="582"/>
      <c r="AK45" s="582"/>
      <c r="AL45" s="582"/>
      <c r="AM45" s="582"/>
      <c r="AN45" s="582"/>
      <c r="AO45" s="582"/>
      <c r="AP45" s="582"/>
    </row>
    <row r="46" spans="2:42" ht="22.5" customHeight="1">
      <c r="B46" s="582" t="s">
        <v>286</v>
      </c>
      <c r="C46" s="582"/>
      <c r="D46" s="582"/>
      <c r="E46" s="582"/>
      <c r="F46" s="582"/>
      <c r="G46" s="582"/>
      <c r="H46" s="582"/>
      <c r="I46" s="582"/>
      <c r="J46" s="582"/>
      <c r="K46" s="746">
        <v>26787</v>
      </c>
      <c r="L46" s="747"/>
      <c r="M46" s="747"/>
      <c r="N46" s="747"/>
      <c r="O46" s="747"/>
      <c r="P46" s="747"/>
      <c r="Q46" s="747"/>
      <c r="R46" s="748"/>
      <c r="S46" s="743">
        <v>371</v>
      </c>
      <c r="T46" s="743"/>
      <c r="U46" s="743"/>
      <c r="V46" s="743"/>
      <c r="W46" s="743"/>
      <c r="X46" s="743"/>
      <c r="Y46" s="743"/>
      <c r="Z46" s="743"/>
      <c r="AA46" s="746">
        <v>6537</v>
      </c>
      <c r="AB46" s="747"/>
      <c r="AC46" s="747"/>
      <c r="AD46" s="747"/>
      <c r="AE46" s="747"/>
      <c r="AF46" s="747"/>
      <c r="AG46" s="747"/>
      <c r="AH46" s="748"/>
      <c r="AI46" s="744">
        <v>18718</v>
      </c>
      <c r="AJ46" s="743"/>
      <c r="AK46" s="743"/>
      <c r="AL46" s="743"/>
      <c r="AM46" s="743"/>
      <c r="AN46" s="743"/>
      <c r="AO46" s="743"/>
      <c r="AP46" s="743"/>
    </row>
    <row r="47" spans="2:42" ht="22.5" customHeight="1">
      <c r="B47" s="582" t="s">
        <v>292</v>
      </c>
      <c r="C47" s="582"/>
      <c r="D47" s="582"/>
      <c r="E47" s="582"/>
      <c r="F47" s="582"/>
      <c r="G47" s="582"/>
      <c r="H47" s="582"/>
      <c r="I47" s="582"/>
      <c r="J47" s="582"/>
      <c r="K47" s="749" t="s">
        <v>371</v>
      </c>
      <c r="L47" s="750"/>
      <c r="M47" s="750"/>
      <c r="N47" s="750"/>
      <c r="O47" s="750"/>
      <c r="P47" s="750"/>
      <c r="Q47" s="750"/>
      <c r="R47" s="751"/>
      <c r="S47" s="745" t="s">
        <v>612</v>
      </c>
      <c r="T47" s="745"/>
      <c r="U47" s="745"/>
      <c r="V47" s="745"/>
      <c r="W47" s="745"/>
      <c r="X47" s="745"/>
      <c r="Y47" s="745"/>
      <c r="Z47" s="745"/>
      <c r="AA47" s="749" t="s">
        <v>613</v>
      </c>
      <c r="AB47" s="750"/>
      <c r="AC47" s="750"/>
      <c r="AD47" s="750"/>
      <c r="AE47" s="750"/>
      <c r="AF47" s="750"/>
      <c r="AG47" s="750"/>
      <c r="AH47" s="751"/>
      <c r="AI47" s="745" t="s">
        <v>614</v>
      </c>
      <c r="AJ47" s="745"/>
      <c r="AK47" s="745"/>
      <c r="AL47" s="745"/>
      <c r="AM47" s="745"/>
      <c r="AN47" s="745"/>
      <c r="AO47" s="745"/>
      <c r="AP47" s="745"/>
    </row>
    <row r="48" ht="15" customHeight="1">
      <c r="B48" s="21" t="s">
        <v>287</v>
      </c>
    </row>
  </sheetData>
  <sheetProtection/>
  <mergeCells count="217">
    <mergeCell ref="B3:G5"/>
    <mergeCell ref="H3:K5"/>
    <mergeCell ref="L3:AL3"/>
    <mergeCell ref="AM3:AP5"/>
    <mergeCell ref="L4:O5"/>
    <mergeCell ref="P4:AH4"/>
    <mergeCell ref="AI4:AL5"/>
    <mergeCell ref="P5:S5"/>
    <mergeCell ref="T5:W5"/>
    <mergeCell ref="X5:AA5"/>
    <mergeCell ref="AB5:AE5"/>
    <mergeCell ref="AF5:AH5"/>
    <mergeCell ref="B6:G6"/>
    <mergeCell ref="H6:K6"/>
    <mergeCell ref="L6:O6"/>
    <mergeCell ref="P6:S6"/>
    <mergeCell ref="T6:W6"/>
    <mergeCell ref="X6:AA6"/>
    <mergeCell ref="AB6:AE6"/>
    <mergeCell ref="AF6:AH6"/>
    <mergeCell ref="AI6:AL6"/>
    <mergeCell ref="AM6:AP6"/>
    <mergeCell ref="B7:G7"/>
    <mergeCell ref="H7:K7"/>
    <mergeCell ref="L7:O7"/>
    <mergeCell ref="P7:S7"/>
    <mergeCell ref="T7:W7"/>
    <mergeCell ref="X7:AA7"/>
    <mergeCell ref="AB7:AE7"/>
    <mergeCell ref="AF7:AH7"/>
    <mergeCell ref="AI7:AL7"/>
    <mergeCell ref="AM7:AP7"/>
    <mergeCell ref="B8:G8"/>
    <mergeCell ref="H8:K8"/>
    <mergeCell ref="L8:O8"/>
    <mergeCell ref="P8:S8"/>
    <mergeCell ref="T8:W8"/>
    <mergeCell ref="X8:AA8"/>
    <mergeCell ref="AB8:AE8"/>
    <mergeCell ref="AF8:AH8"/>
    <mergeCell ref="AI8:AL8"/>
    <mergeCell ref="AM8:AP8"/>
    <mergeCell ref="B9:G9"/>
    <mergeCell ref="H9:K9"/>
    <mergeCell ref="L9:O9"/>
    <mergeCell ref="P9:S9"/>
    <mergeCell ref="T9:W9"/>
    <mergeCell ref="X9:AA9"/>
    <mergeCell ref="AB9:AE9"/>
    <mergeCell ref="AF9:AH9"/>
    <mergeCell ref="AI9:AL9"/>
    <mergeCell ref="AM9:AP9"/>
    <mergeCell ref="B10:G10"/>
    <mergeCell ref="H10:K10"/>
    <mergeCell ref="L10:O10"/>
    <mergeCell ref="P10:S10"/>
    <mergeCell ref="T10:W10"/>
    <mergeCell ref="X10:AA10"/>
    <mergeCell ref="AB10:AE10"/>
    <mergeCell ref="AF10:AH10"/>
    <mergeCell ref="AI10:AL10"/>
    <mergeCell ref="AM10:AP10"/>
    <mergeCell ref="B11:G11"/>
    <mergeCell ref="H11:K11"/>
    <mergeCell ref="L11:O11"/>
    <mergeCell ref="P11:S11"/>
    <mergeCell ref="T11:W11"/>
    <mergeCell ref="X11:AA11"/>
    <mergeCell ref="AB11:AE11"/>
    <mergeCell ref="AF11:AH11"/>
    <mergeCell ref="AI11:AL11"/>
    <mergeCell ref="AM11:AP11"/>
    <mergeCell ref="B12:G12"/>
    <mergeCell ref="H12:K12"/>
    <mergeCell ref="L12:O12"/>
    <mergeCell ref="P12:S12"/>
    <mergeCell ref="T12:W12"/>
    <mergeCell ref="X12:AA12"/>
    <mergeCell ref="AB12:AE12"/>
    <mergeCell ref="AF12:AH12"/>
    <mergeCell ref="AI12:AL12"/>
    <mergeCell ref="AM12:AP12"/>
    <mergeCell ref="B13:G13"/>
    <mergeCell ref="H13:K13"/>
    <mergeCell ref="L13:O13"/>
    <mergeCell ref="P13:S13"/>
    <mergeCell ref="T13:W13"/>
    <mergeCell ref="X13:AA13"/>
    <mergeCell ref="AB13:AE13"/>
    <mergeCell ref="AF13:AH13"/>
    <mergeCell ref="AI13:AL13"/>
    <mergeCell ref="AM13:AP13"/>
    <mergeCell ref="B14:G14"/>
    <mergeCell ref="H14:K14"/>
    <mergeCell ref="L14:O14"/>
    <mergeCell ref="P14:S14"/>
    <mergeCell ref="T14:W14"/>
    <mergeCell ref="X14:AA14"/>
    <mergeCell ref="AB14:AE14"/>
    <mergeCell ref="AF14:AH14"/>
    <mergeCell ref="AI14:AL14"/>
    <mergeCell ref="AM14:AP14"/>
    <mergeCell ref="B15:G15"/>
    <mergeCell ref="H15:K15"/>
    <mergeCell ref="L15:O15"/>
    <mergeCell ref="P15:S15"/>
    <mergeCell ref="T15:W15"/>
    <mergeCell ref="X15:AA15"/>
    <mergeCell ref="AB15:AE15"/>
    <mergeCell ref="AF15:AH15"/>
    <mergeCell ref="AI15:AL15"/>
    <mergeCell ref="AM15:AP15"/>
    <mergeCell ref="B16:G16"/>
    <mergeCell ref="H16:K16"/>
    <mergeCell ref="L16:O16"/>
    <mergeCell ref="P16:S16"/>
    <mergeCell ref="T16:W16"/>
    <mergeCell ref="X16:AA16"/>
    <mergeCell ref="AB16:AE16"/>
    <mergeCell ref="AF16:AH16"/>
    <mergeCell ref="AI16:AL16"/>
    <mergeCell ref="AM16:AP16"/>
    <mergeCell ref="B17:G17"/>
    <mergeCell ref="H17:K17"/>
    <mergeCell ref="L17:O17"/>
    <mergeCell ref="P17:S17"/>
    <mergeCell ref="T17:W17"/>
    <mergeCell ref="X17:AA17"/>
    <mergeCell ref="AB17:AE17"/>
    <mergeCell ref="AF17:AH17"/>
    <mergeCell ref="AI17:AL17"/>
    <mergeCell ref="AM17:AP17"/>
    <mergeCell ref="B18:G18"/>
    <mergeCell ref="H18:K18"/>
    <mergeCell ref="L18:O18"/>
    <mergeCell ref="P18:S18"/>
    <mergeCell ref="T18:W18"/>
    <mergeCell ref="X18:AA18"/>
    <mergeCell ref="AB18:AE18"/>
    <mergeCell ref="AF18:AH18"/>
    <mergeCell ref="AI18:AL18"/>
    <mergeCell ref="AM18:AP18"/>
    <mergeCell ref="B19:G19"/>
    <mergeCell ref="H19:K19"/>
    <mergeCell ref="L19:O19"/>
    <mergeCell ref="P19:S19"/>
    <mergeCell ref="T19:W19"/>
    <mergeCell ref="X19:AA19"/>
    <mergeCell ref="AB19:AE19"/>
    <mergeCell ref="AF19:AH19"/>
    <mergeCell ref="AI19:AL19"/>
    <mergeCell ref="AM19:AP19"/>
    <mergeCell ref="B20:G20"/>
    <mergeCell ref="H20:K20"/>
    <mergeCell ref="L20:O20"/>
    <mergeCell ref="P20:S20"/>
    <mergeCell ref="T20:W20"/>
    <mergeCell ref="X20:AA20"/>
    <mergeCell ref="AB20:AE20"/>
    <mergeCell ref="AF20:AH20"/>
    <mergeCell ref="AI20:AL20"/>
    <mergeCell ref="AM20:AP20"/>
    <mergeCell ref="B21:G21"/>
    <mergeCell ref="H21:K21"/>
    <mergeCell ref="L21:O21"/>
    <mergeCell ref="P21:S21"/>
    <mergeCell ref="T21:W21"/>
    <mergeCell ref="X21:AA21"/>
    <mergeCell ref="AB21:AE21"/>
    <mergeCell ref="AF21:AH21"/>
    <mergeCell ref="AI21:AL21"/>
    <mergeCell ref="AM21:AP21"/>
    <mergeCell ref="B22:G22"/>
    <mergeCell ref="H22:K22"/>
    <mergeCell ref="L22:O22"/>
    <mergeCell ref="P22:S22"/>
    <mergeCell ref="T22:W22"/>
    <mergeCell ref="X22:AA22"/>
    <mergeCell ref="AB22:AE22"/>
    <mergeCell ref="AF22:AH22"/>
    <mergeCell ref="AI22:AL22"/>
    <mergeCell ref="AM22:AP22"/>
    <mergeCell ref="B24:G24"/>
    <mergeCell ref="H24:K24"/>
    <mergeCell ref="L24:O24"/>
    <mergeCell ref="P24:S24"/>
    <mergeCell ref="T24:W24"/>
    <mergeCell ref="X24:AA24"/>
    <mergeCell ref="AB24:AE24"/>
    <mergeCell ref="AF24:AH24"/>
    <mergeCell ref="AI24:AL24"/>
    <mergeCell ref="AM24:AP24"/>
    <mergeCell ref="B45:J45"/>
    <mergeCell ref="S45:Z45"/>
    <mergeCell ref="AI45:AP45"/>
    <mergeCell ref="K45:R45"/>
    <mergeCell ref="AA45:AH45"/>
    <mergeCell ref="B46:J46"/>
    <mergeCell ref="S46:Z46"/>
    <mergeCell ref="AI46:AP46"/>
    <mergeCell ref="B47:J47"/>
    <mergeCell ref="S47:Z47"/>
    <mergeCell ref="AI47:AP47"/>
    <mergeCell ref="K46:R46"/>
    <mergeCell ref="K47:R47"/>
    <mergeCell ref="AA46:AH46"/>
    <mergeCell ref="AA47:AH47"/>
    <mergeCell ref="AI23:AL23"/>
    <mergeCell ref="AM23:AP23"/>
    <mergeCell ref="B23:G23"/>
    <mergeCell ref="H23:K23"/>
    <mergeCell ref="L23:O23"/>
    <mergeCell ref="P23:S23"/>
    <mergeCell ref="T23:W23"/>
    <mergeCell ref="X23:AA23"/>
    <mergeCell ref="AB23:AE23"/>
    <mergeCell ref="AF23:AH2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2"/>
  <headerFooter alignWithMargins="0">
    <oddFooter>&amp;C&amp;"ＭＳ 明朝,標準"-&amp;A-</oddFooter>
  </headerFooter>
  <ignoredErrors>
    <ignoredError sqref="P8:S23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28"/>
  <sheetViews>
    <sheetView view="pageBreakPreview" zoomScaleNormal="70" zoomScaleSheetLayoutView="100" workbookViewId="0" topLeftCell="A1">
      <selection activeCell="N41" sqref="N41"/>
    </sheetView>
  </sheetViews>
  <sheetFormatPr defaultColWidth="2.375" defaultRowHeight="15" customHeight="1"/>
  <cols>
    <col min="1" max="1" width="2.375" style="25" customWidth="1"/>
    <col min="2" max="2" width="4.75390625" style="25" customWidth="1"/>
    <col min="3" max="3" width="3.75390625" style="25" customWidth="1"/>
    <col min="4" max="4" width="31.25390625" style="25" customWidth="1"/>
    <col min="5" max="9" width="7.25390625" style="25" customWidth="1"/>
    <col min="10" max="10" width="7.50390625" style="25" customWidth="1"/>
    <col min="11" max="11" width="0.74609375" style="25" customWidth="1"/>
    <col min="12" max="12" width="2.875" style="25" customWidth="1"/>
    <col min="13" max="13" width="2.375" style="25" customWidth="1"/>
    <col min="14" max="14" width="25.75390625" style="25" bestFit="1" customWidth="1"/>
    <col min="15" max="15" width="9.375" style="25" bestFit="1" customWidth="1"/>
    <col min="16" max="16" width="24.375" style="25" customWidth="1"/>
    <col min="17" max="17" width="12.875" style="25" customWidth="1"/>
    <col min="18" max="18" width="34.375" style="25" customWidth="1"/>
    <col min="19" max="19" width="38.125" style="25" customWidth="1"/>
    <col min="20" max="16384" width="2.375" style="25" customWidth="1"/>
  </cols>
  <sheetData>
    <row r="1" spans="2:17" ht="22.5" customHeight="1">
      <c r="B1" s="25" t="s">
        <v>224</v>
      </c>
      <c r="J1" s="28"/>
      <c r="N1" s="822" t="s">
        <v>256</v>
      </c>
      <c r="O1" s="822"/>
      <c r="P1" s="822"/>
      <c r="Q1" s="822"/>
    </row>
    <row r="2" spans="14:17" ht="15" customHeight="1">
      <c r="N2" s="44"/>
      <c r="O2" s="32" t="s">
        <v>179</v>
      </c>
      <c r="P2" s="44"/>
      <c r="Q2" s="30" t="s">
        <v>222</v>
      </c>
    </row>
    <row r="3" spans="2:17" ht="22.5" customHeight="1">
      <c r="B3" s="814" t="s">
        <v>116</v>
      </c>
      <c r="C3" s="815"/>
      <c r="D3" s="816"/>
      <c r="E3" s="328" t="s">
        <v>123</v>
      </c>
      <c r="F3" s="678"/>
      <c r="G3" s="678"/>
      <c r="H3" s="329"/>
      <c r="I3" s="329"/>
      <c r="J3" s="820"/>
      <c r="K3" s="70"/>
      <c r="N3" s="44" t="s">
        <v>1</v>
      </c>
      <c r="O3" s="46">
        <v>32174</v>
      </c>
      <c r="P3" s="45" t="s">
        <v>1</v>
      </c>
      <c r="Q3" s="46">
        <v>32068</v>
      </c>
    </row>
    <row r="4" spans="2:17" ht="22.5" customHeight="1">
      <c r="B4" s="817"/>
      <c r="C4" s="818"/>
      <c r="D4" s="819"/>
      <c r="E4" s="47" t="s">
        <v>50</v>
      </c>
      <c r="F4" s="147" t="s">
        <v>117</v>
      </c>
      <c r="G4" s="48" t="s">
        <v>398</v>
      </c>
      <c r="H4" s="149" t="s">
        <v>118</v>
      </c>
      <c r="I4" s="49" t="s">
        <v>396</v>
      </c>
      <c r="J4" s="150" t="s">
        <v>397</v>
      </c>
      <c r="K4" s="132"/>
      <c r="N4" s="44" t="s">
        <v>6</v>
      </c>
      <c r="O4" s="50">
        <v>1</v>
      </c>
      <c r="P4" s="44" t="s">
        <v>413</v>
      </c>
      <c r="Q4" s="50">
        <v>1</v>
      </c>
    </row>
    <row r="5" spans="2:18" ht="25.5" customHeight="1">
      <c r="B5" s="821" t="s">
        <v>1</v>
      </c>
      <c r="C5" s="821"/>
      <c r="D5" s="821"/>
      <c r="E5" s="140">
        <v>26787</v>
      </c>
      <c r="F5" s="114">
        <v>21586</v>
      </c>
      <c r="G5" s="148">
        <v>1480</v>
      </c>
      <c r="H5" s="114">
        <v>2425</v>
      </c>
      <c r="I5" s="148">
        <v>551</v>
      </c>
      <c r="J5" s="115">
        <v>30</v>
      </c>
      <c r="K5" s="133"/>
      <c r="N5" s="45" t="s">
        <v>119</v>
      </c>
      <c r="O5" s="51">
        <v>0.013</v>
      </c>
      <c r="P5" s="45" t="s">
        <v>119</v>
      </c>
      <c r="Q5" s="51">
        <v>0.012</v>
      </c>
      <c r="R5" s="25" t="s">
        <v>419</v>
      </c>
    </row>
    <row r="6" spans="2:18" ht="26.25" customHeight="1">
      <c r="B6" s="823" t="s">
        <v>680</v>
      </c>
      <c r="C6" s="39" t="s">
        <v>295</v>
      </c>
      <c r="D6" s="52" t="s">
        <v>386</v>
      </c>
      <c r="E6" s="141">
        <v>369</v>
      </c>
      <c r="F6" s="117">
        <v>73</v>
      </c>
      <c r="G6" s="144">
        <v>16</v>
      </c>
      <c r="H6" s="117">
        <v>179</v>
      </c>
      <c r="I6" s="144">
        <v>98</v>
      </c>
      <c r="J6" s="118" t="s">
        <v>400</v>
      </c>
      <c r="K6" s="53"/>
      <c r="N6" s="45" t="s">
        <v>250</v>
      </c>
      <c r="O6" s="51">
        <v>0.127</v>
      </c>
      <c r="P6" s="45" t="s">
        <v>250</v>
      </c>
      <c r="Q6" s="51">
        <v>0.11</v>
      </c>
      <c r="R6" s="25" t="s">
        <v>420</v>
      </c>
    </row>
    <row r="7" spans="2:22" ht="26.25" customHeight="1">
      <c r="B7" s="824"/>
      <c r="C7" s="39" t="s">
        <v>293</v>
      </c>
      <c r="D7" s="52" t="s">
        <v>120</v>
      </c>
      <c r="E7" s="141">
        <v>2</v>
      </c>
      <c r="F7" s="117">
        <v>1</v>
      </c>
      <c r="G7" s="144" t="s">
        <v>401</v>
      </c>
      <c r="H7" s="117">
        <v>1</v>
      </c>
      <c r="I7" s="144" t="s">
        <v>308</v>
      </c>
      <c r="J7" s="118" t="s">
        <v>308</v>
      </c>
      <c r="K7" s="133"/>
      <c r="N7" s="45" t="s">
        <v>121</v>
      </c>
      <c r="O7" s="51">
        <v>0.165</v>
      </c>
      <c r="P7" s="45" t="s">
        <v>121</v>
      </c>
      <c r="Q7" s="51">
        <v>0.147</v>
      </c>
      <c r="R7" s="25" t="s">
        <v>421</v>
      </c>
      <c r="T7" s="54"/>
      <c r="U7" s="54"/>
      <c r="V7" s="54"/>
    </row>
    <row r="8" spans="2:18" ht="21" customHeight="1">
      <c r="B8" s="825" t="s">
        <v>672</v>
      </c>
      <c r="C8" s="55" t="s">
        <v>294</v>
      </c>
      <c r="D8" s="56" t="s">
        <v>372</v>
      </c>
      <c r="E8" s="142">
        <v>2</v>
      </c>
      <c r="F8" s="120">
        <v>2</v>
      </c>
      <c r="G8" s="145" t="s">
        <v>308</v>
      </c>
      <c r="H8" s="120" t="s">
        <v>308</v>
      </c>
      <c r="I8" s="145" t="s">
        <v>308</v>
      </c>
      <c r="J8" s="121" t="s">
        <v>308</v>
      </c>
      <c r="K8" s="53"/>
      <c r="N8" s="45" t="s">
        <v>251</v>
      </c>
      <c r="O8" s="51">
        <v>0.004</v>
      </c>
      <c r="P8" s="45" t="s">
        <v>251</v>
      </c>
      <c r="Q8" s="51">
        <v>0.003</v>
      </c>
      <c r="R8" s="25" t="s">
        <v>422</v>
      </c>
    </row>
    <row r="9" spans="2:18" ht="21" customHeight="1">
      <c r="B9" s="826"/>
      <c r="C9" s="39" t="s">
        <v>124</v>
      </c>
      <c r="D9" s="52" t="s">
        <v>390</v>
      </c>
      <c r="E9" s="141">
        <v>2765</v>
      </c>
      <c r="F9" s="117">
        <v>1410</v>
      </c>
      <c r="G9" s="144">
        <v>462</v>
      </c>
      <c r="H9" s="117">
        <v>714</v>
      </c>
      <c r="I9" s="144">
        <v>138</v>
      </c>
      <c r="J9" s="118" t="s">
        <v>308</v>
      </c>
      <c r="K9" s="53"/>
      <c r="N9" s="45" t="s">
        <v>300</v>
      </c>
      <c r="O9" s="51">
        <v>0.023</v>
      </c>
      <c r="P9" s="45" t="s">
        <v>300</v>
      </c>
      <c r="Q9" s="51">
        <v>0.024</v>
      </c>
      <c r="R9" s="25" t="s">
        <v>423</v>
      </c>
    </row>
    <row r="10" spans="2:18" ht="21" customHeight="1">
      <c r="B10" s="826"/>
      <c r="C10" s="39" t="s">
        <v>125</v>
      </c>
      <c r="D10" s="52" t="s">
        <v>391</v>
      </c>
      <c r="E10" s="141">
        <v>3770</v>
      </c>
      <c r="F10" s="117">
        <v>3330</v>
      </c>
      <c r="G10" s="144">
        <v>237</v>
      </c>
      <c r="H10" s="117">
        <v>122</v>
      </c>
      <c r="I10" s="144">
        <v>25</v>
      </c>
      <c r="J10" s="118">
        <v>24</v>
      </c>
      <c r="K10" s="133"/>
      <c r="N10" s="45" t="s">
        <v>301</v>
      </c>
      <c r="O10" s="51">
        <v>0.077</v>
      </c>
      <c r="P10" s="45" t="s">
        <v>301</v>
      </c>
      <c r="Q10" s="51">
        <v>0.078</v>
      </c>
      <c r="R10" s="25" t="s">
        <v>424</v>
      </c>
    </row>
    <row r="11" spans="2:18" ht="21" customHeight="1">
      <c r="B11" s="827" t="s">
        <v>115</v>
      </c>
      <c r="C11" s="55" t="s">
        <v>126</v>
      </c>
      <c r="D11" s="56" t="s">
        <v>392</v>
      </c>
      <c r="E11" s="142">
        <v>90</v>
      </c>
      <c r="F11" s="120">
        <v>88</v>
      </c>
      <c r="G11" s="145">
        <v>2</v>
      </c>
      <c r="H11" s="120" t="s">
        <v>308</v>
      </c>
      <c r="I11" s="145" t="s">
        <v>402</v>
      </c>
      <c r="J11" s="121" t="s">
        <v>308</v>
      </c>
      <c r="K11" s="53"/>
      <c r="N11" s="45" t="s">
        <v>302</v>
      </c>
      <c r="O11" s="51">
        <v>0.179</v>
      </c>
      <c r="P11" s="45" t="s">
        <v>302</v>
      </c>
      <c r="Q11" s="51">
        <v>0.165</v>
      </c>
      <c r="R11" s="25" t="s">
        <v>425</v>
      </c>
    </row>
    <row r="12" spans="2:18" ht="21" customHeight="1">
      <c r="B12" s="828"/>
      <c r="C12" s="39" t="s">
        <v>127</v>
      </c>
      <c r="D12" s="57" t="s">
        <v>393</v>
      </c>
      <c r="E12" s="141">
        <v>712</v>
      </c>
      <c r="F12" s="117">
        <v>600</v>
      </c>
      <c r="G12" s="144">
        <v>51</v>
      </c>
      <c r="H12" s="117">
        <v>56</v>
      </c>
      <c r="I12" s="144">
        <v>3</v>
      </c>
      <c r="J12" s="118" t="s">
        <v>308</v>
      </c>
      <c r="K12" s="53"/>
      <c r="N12" s="45" t="s">
        <v>122</v>
      </c>
      <c r="O12" s="51">
        <v>0.017</v>
      </c>
      <c r="P12" s="45" t="s">
        <v>122</v>
      </c>
      <c r="Q12" s="51">
        <v>0.017</v>
      </c>
      <c r="R12" s="25" t="s">
        <v>415</v>
      </c>
    </row>
    <row r="13" spans="2:18" ht="21" customHeight="1">
      <c r="B13" s="828"/>
      <c r="C13" s="39" t="s">
        <v>128</v>
      </c>
      <c r="D13" s="52" t="s">
        <v>376</v>
      </c>
      <c r="E13" s="141">
        <v>2044</v>
      </c>
      <c r="F13" s="117">
        <v>1824</v>
      </c>
      <c r="G13" s="144">
        <v>77</v>
      </c>
      <c r="H13" s="117">
        <v>110</v>
      </c>
      <c r="I13" s="144">
        <v>7</v>
      </c>
      <c r="J13" s="118" t="s">
        <v>308</v>
      </c>
      <c r="K13" s="53"/>
      <c r="N13" s="45" t="s">
        <v>252</v>
      </c>
      <c r="O13" s="51">
        <v>0.015</v>
      </c>
      <c r="P13" s="45" t="s">
        <v>252</v>
      </c>
      <c r="Q13" s="51">
        <v>0.019</v>
      </c>
      <c r="R13" s="25" t="s">
        <v>426</v>
      </c>
    </row>
    <row r="14" spans="2:18" ht="21" customHeight="1">
      <c r="B14" s="828"/>
      <c r="C14" s="39" t="s">
        <v>195</v>
      </c>
      <c r="D14" s="52" t="s">
        <v>377</v>
      </c>
      <c r="E14" s="141">
        <v>4208</v>
      </c>
      <c r="F14" s="117">
        <v>3710</v>
      </c>
      <c r="G14" s="144">
        <v>215</v>
      </c>
      <c r="H14" s="117">
        <v>169</v>
      </c>
      <c r="I14" s="144">
        <v>84</v>
      </c>
      <c r="J14" s="118" t="s">
        <v>308</v>
      </c>
      <c r="K14" s="53"/>
      <c r="N14" s="45" t="s">
        <v>399</v>
      </c>
      <c r="O14" s="51">
        <v>0.039</v>
      </c>
      <c r="P14" s="45" t="s">
        <v>399</v>
      </c>
      <c r="Q14" s="51">
        <v>0.057</v>
      </c>
      <c r="R14" s="25" t="s">
        <v>427</v>
      </c>
    </row>
    <row r="15" spans="2:18" ht="21" customHeight="1">
      <c r="B15" s="828"/>
      <c r="C15" s="39" t="s">
        <v>196</v>
      </c>
      <c r="D15" s="52" t="s">
        <v>378</v>
      </c>
      <c r="E15" s="141">
        <v>388</v>
      </c>
      <c r="F15" s="117">
        <v>347</v>
      </c>
      <c r="G15" s="144">
        <v>23</v>
      </c>
      <c r="H15" s="117">
        <v>14</v>
      </c>
      <c r="I15" s="144" t="s">
        <v>400</v>
      </c>
      <c r="J15" s="118" t="s">
        <v>308</v>
      </c>
      <c r="K15" s="53"/>
      <c r="N15" s="45" t="s">
        <v>303</v>
      </c>
      <c r="O15" s="51">
        <v>0.081</v>
      </c>
      <c r="P15" s="45" t="s">
        <v>303</v>
      </c>
      <c r="Q15" s="51">
        <v>0.095</v>
      </c>
      <c r="R15" s="25" t="s">
        <v>428</v>
      </c>
    </row>
    <row r="16" spans="2:18" ht="21" customHeight="1">
      <c r="B16" s="828"/>
      <c r="C16" s="39" t="s">
        <v>197</v>
      </c>
      <c r="D16" s="52" t="s">
        <v>379</v>
      </c>
      <c r="E16" s="141">
        <v>588</v>
      </c>
      <c r="F16" s="117">
        <v>382</v>
      </c>
      <c r="G16" s="144">
        <v>119</v>
      </c>
      <c r="H16" s="117">
        <v>69</v>
      </c>
      <c r="I16" s="144">
        <v>15</v>
      </c>
      <c r="J16" s="118" t="s">
        <v>308</v>
      </c>
      <c r="K16" s="53"/>
      <c r="N16" s="45" t="s">
        <v>304</v>
      </c>
      <c r="O16" s="51">
        <v>0.036</v>
      </c>
      <c r="P16" s="45" t="s">
        <v>304</v>
      </c>
      <c r="Q16" s="51">
        <v>0.032</v>
      </c>
      <c r="R16" s="25" t="s">
        <v>429</v>
      </c>
    </row>
    <row r="17" spans="2:18" ht="21" customHeight="1">
      <c r="B17" s="828"/>
      <c r="C17" s="39" t="s">
        <v>198</v>
      </c>
      <c r="D17" s="52" t="s">
        <v>394</v>
      </c>
      <c r="E17" s="141">
        <v>732</v>
      </c>
      <c r="F17" s="117">
        <v>489</v>
      </c>
      <c r="G17" s="144">
        <v>64</v>
      </c>
      <c r="H17" s="117">
        <v>154</v>
      </c>
      <c r="I17" s="144">
        <v>18</v>
      </c>
      <c r="J17" s="118" t="s">
        <v>404</v>
      </c>
      <c r="K17" s="53"/>
      <c r="N17" s="45" t="s">
        <v>418</v>
      </c>
      <c r="O17" s="51">
        <v>0.007</v>
      </c>
      <c r="P17" s="45" t="s">
        <v>417</v>
      </c>
      <c r="Q17" s="51">
        <v>0.007</v>
      </c>
      <c r="R17" s="25" t="s">
        <v>430</v>
      </c>
    </row>
    <row r="18" spans="2:18" ht="21" customHeight="1">
      <c r="B18" s="828"/>
      <c r="C18" s="39" t="s">
        <v>199</v>
      </c>
      <c r="D18" s="52" t="s">
        <v>380</v>
      </c>
      <c r="E18" s="141">
        <v>1432</v>
      </c>
      <c r="F18" s="117">
        <v>1270</v>
      </c>
      <c r="G18" s="144">
        <v>18</v>
      </c>
      <c r="H18" s="117">
        <v>93</v>
      </c>
      <c r="I18" s="144">
        <v>46</v>
      </c>
      <c r="J18" s="118" t="s">
        <v>308</v>
      </c>
      <c r="K18" s="53"/>
      <c r="N18" s="44" t="s">
        <v>253</v>
      </c>
      <c r="O18" s="51">
        <v>0.144</v>
      </c>
      <c r="P18" s="44" t="s">
        <v>253</v>
      </c>
      <c r="Q18" s="51">
        <v>0.069</v>
      </c>
      <c r="R18" s="25" t="s">
        <v>431</v>
      </c>
    </row>
    <row r="19" spans="2:18" ht="21" customHeight="1">
      <c r="B19" s="828"/>
      <c r="C19" s="39" t="s">
        <v>200</v>
      </c>
      <c r="D19" s="52" t="s">
        <v>381</v>
      </c>
      <c r="E19" s="141">
        <v>1049</v>
      </c>
      <c r="F19" s="117">
        <v>798</v>
      </c>
      <c r="G19" s="144">
        <v>44</v>
      </c>
      <c r="H19" s="117">
        <v>161</v>
      </c>
      <c r="I19" s="144">
        <v>33</v>
      </c>
      <c r="J19" s="118">
        <v>1</v>
      </c>
      <c r="K19" s="53"/>
      <c r="N19" s="44" t="s">
        <v>254</v>
      </c>
      <c r="O19" s="51">
        <v>0.037</v>
      </c>
      <c r="P19" s="44" t="s">
        <v>254</v>
      </c>
      <c r="Q19" s="51">
        <v>0.032</v>
      </c>
      <c r="R19" s="25" t="s">
        <v>432</v>
      </c>
    </row>
    <row r="20" spans="2:18" ht="21" customHeight="1">
      <c r="B20" s="828"/>
      <c r="C20" s="39" t="s">
        <v>201</v>
      </c>
      <c r="D20" s="52" t="s">
        <v>382</v>
      </c>
      <c r="E20" s="141">
        <v>904</v>
      </c>
      <c r="F20" s="117">
        <v>804</v>
      </c>
      <c r="G20" s="144">
        <v>18</v>
      </c>
      <c r="H20" s="117">
        <v>74</v>
      </c>
      <c r="I20" s="144">
        <v>4</v>
      </c>
      <c r="J20" s="118" t="s">
        <v>308</v>
      </c>
      <c r="K20" s="53"/>
      <c r="N20" s="44" t="s">
        <v>255</v>
      </c>
      <c r="O20" s="51">
        <v>0.035</v>
      </c>
      <c r="P20" s="44" t="s">
        <v>255</v>
      </c>
      <c r="Q20" s="51">
        <v>0.136</v>
      </c>
      <c r="R20" s="25" t="s">
        <v>433</v>
      </c>
    </row>
    <row r="21" spans="2:11" ht="21" customHeight="1">
      <c r="B21" s="828"/>
      <c r="C21" s="39" t="s">
        <v>202</v>
      </c>
      <c r="D21" s="52" t="s">
        <v>383</v>
      </c>
      <c r="E21" s="141">
        <v>3330</v>
      </c>
      <c r="F21" s="117">
        <v>3176</v>
      </c>
      <c r="G21" s="144">
        <v>47</v>
      </c>
      <c r="H21" s="117">
        <v>58</v>
      </c>
      <c r="I21" s="144">
        <v>24</v>
      </c>
      <c r="J21" s="118" t="s">
        <v>308</v>
      </c>
      <c r="K21" s="53"/>
    </row>
    <row r="22" spans="2:11" ht="21" customHeight="1">
      <c r="B22" s="828"/>
      <c r="C22" s="39" t="s">
        <v>203</v>
      </c>
      <c r="D22" s="52" t="s">
        <v>384</v>
      </c>
      <c r="E22" s="141">
        <v>142</v>
      </c>
      <c r="F22" s="117">
        <v>140</v>
      </c>
      <c r="G22" s="144">
        <v>1</v>
      </c>
      <c r="H22" s="117" t="s">
        <v>308</v>
      </c>
      <c r="I22" s="144" t="s">
        <v>308</v>
      </c>
      <c r="J22" s="118" t="s">
        <v>308</v>
      </c>
      <c r="K22" s="53"/>
    </row>
    <row r="23" spans="2:11" ht="21" customHeight="1">
      <c r="B23" s="828"/>
      <c r="C23" s="39" t="s">
        <v>204</v>
      </c>
      <c r="D23" s="302" t="s">
        <v>388</v>
      </c>
      <c r="E23" s="141">
        <v>2146</v>
      </c>
      <c r="F23" s="117">
        <v>1694</v>
      </c>
      <c r="G23" s="144">
        <v>79</v>
      </c>
      <c r="H23" s="117">
        <v>323</v>
      </c>
      <c r="I23" s="144">
        <v>16</v>
      </c>
      <c r="J23" s="118">
        <v>5</v>
      </c>
      <c r="K23" s="53"/>
    </row>
    <row r="24" spans="2:11" ht="21" customHeight="1">
      <c r="B24" s="829"/>
      <c r="C24" s="39" t="s">
        <v>395</v>
      </c>
      <c r="D24" s="58" t="s">
        <v>442</v>
      </c>
      <c r="E24" s="141">
        <v>953</v>
      </c>
      <c r="F24" s="117">
        <v>953</v>
      </c>
      <c r="G24" s="146" t="s">
        <v>308</v>
      </c>
      <c r="H24" s="117" t="s">
        <v>308</v>
      </c>
      <c r="I24" s="146" t="s">
        <v>403</v>
      </c>
      <c r="J24" s="118" t="s">
        <v>308</v>
      </c>
      <c r="K24" s="53"/>
    </row>
    <row r="25" spans="2:11" ht="21" customHeight="1">
      <c r="B25" s="59"/>
      <c r="C25" s="60" t="s">
        <v>387</v>
      </c>
      <c r="D25" s="61" t="s">
        <v>129</v>
      </c>
      <c r="E25" s="143">
        <v>1161</v>
      </c>
      <c r="F25" s="151">
        <v>495</v>
      </c>
      <c r="G25" s="151">
        <v>7</v>
      </c>
      <c r="H25" s="123">
        <v>128</v>
      </c>
      <c r="I25" s="152">
        <v>40</v>
      </c>
      <c r="J25" s="153" t="s">
        <v>308</v>
      </c>
      <c r="K25" s="133"/>
    </row>
    <row r="26" spans="2:10" ht="15" customHeight="1">
      <c r="B26" s="62" t="s">
        <v>389</v>
      </c>
      <c r="C26" s="34"/>
      <c r="D26" s="34"/>
      <c r="E26" s="34"/>
      <c r="F26" s="34"/>
      <c r="G26" s="34"/>
      <c r="H26" s="34"/>
      <c r="I26" s="34"/>
      <c r="J26" s="34"/>
    </row>
    <row r="27" spans="2:10" ht="7.5" customHeight="1">
      <c r="B27" s="822"/>
      <c r="C27" s="822"/>
      <c r="D27" s="822"/>
      <c r="E27" s="63"/>
      <c r="F27" s="63"/>
      <c r="G27" s="63"/>
      <c r="H27" s="63"/>
      <c r="I27" s="63"/>
      <c r="J27" s="63"/>
    </row>
    <row r="28" spans="2:4" ht="15" customHeight="1">
      <c r="B28" s="813" t="s">
        <v>231</v>
      </c>
      <c r="C28" s="813"/>
      <c r="D28" s="813"/>
    </row>
  </sheetData>
  <sheetProtection/>
  <mergeCells count="9">
    <mergeCell ref="B28:D28"/>
    <mergeCell ref="B3:D4"/>
    <mergeCell ref="E3:J3"/>
    <mergeCell ref="B5:D5"/>
    <mergeCell ref="N1:Q1"/>
    <mergeCell ref="B6:B7"/>
    <mergeCell ref="B8:B10"/>
    <mergeCell ref="B11:B24"/>
    <mergeCell ref="B27:D27"/>
  </mergeCells>
  <printOptions/>
  <pageMargins left="0.7874015748031497" right="0.9055118110236221" top="0.7874015748031497" bottom="0.787401574803149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Normal="70" zoomScaleSheetLayoutView="100" workbookViewId="0" topLeftCell="A1">
      <selection activeCell="N40" sqref="N40"/>
    </sheetView>
  </sheetViews>
  <sheetFormatPr defaultColWidth="2.375" defaultRowHeight="15" customHeight="1"/>
  <cols>
    <col min="1" max="12" width="7.125" style="25" customWidth="1"/>
    <col min="13" max="13" width="2.375" style="25" customWidth="1"/>
    <col min="14" max="14" width="25.75390625" style="25" bestFit="1" customWidth="1"/>
    <col min="15" max="15" width="9.375" style="25" customWidth="1"/>
    <col min="16" max="16" width="24.375" style="25" customWidth="1"/>
    <col min="17" max="17" width="12.875" style="25" customWidth="1"/>
    <col min="18" max="18" width="11.00390625" style="25" customWidth="1"/>
    <col min="19" max="19" width="33.375" style="25" customWidth="1"/>
    <col min="20" max="20" width="38.625" style="25" customWidth="1"/>
    <col min="21" max="21" width="7.875" style="25" customWidth="1"/>
    <col min="22" max="16384" width="2.375" style="25" customWidth="1"/>
  </cols>
  <sheetData>
    <row r="1" spans="6:17" ht="22.5" customHeight="1">
      <c r="F1" s="28"/>
      <c r="L1" s="28"/>
      <c r="N1" s="822" t="s">
        <v>256</v>
      </c>
      <c r="O1" s="822"/>
      <c r="P1" s="822"/>
      <c r="Q1" s="822"/>
    </row>
    <row r="2" spans="1:12" ht="15" customHeight="1">
      <c r="A2" s="28"/>
      <c r="L2" s="12" t="s">
        <v>653</v>
      </c>
    </row>
    <row r="3" spans="1:17" ht="22.5" customHeight="1">
      <c r="A3" s="328" t="s">
        <v>2</v>
      </c>
      <c r="B3" s="678"/>
      <c r="C3" s="678"/>
      <c r="D3" s="329"/>
      <c r="E3" s="329"/>
      <c r="F3" s="820"/>
      <c r="G3" s="328" t="s">
        <v>3</v>
      </c>
      <c r="H3" s="678"/>
      <c r="I3" s="678"/>
      <c r="J3" s="329"/>
      <c r="K3" s="329"/>
      <c r="L3" s="820"/>
      <c r="N3" s="44"/>
      <c r="O3" s="30" t="s">
        <v>329</v>
      </c>
      <c r="P3" s="44"/>
      <c r="Q3" s="24" t="s">
        <v>649</v>
      </c>
    </row>
    <row r="4" spans="1:17" ht="22.5" customHeight="1">
      <c r="A4" s="154" t="s">
        <v>50</v>
      </c>
      <c r="B4" s="48" t="s">
        <v>117</v>
      </c>
      <c r="C4" s="149" t="s">
        <v>398</v>
      </c>
      <c r="D4" s="48" t="s">
        <v>118</v>
      </c>
      <c r="E4" s="49" t="s">
        <v>396</v>
      </c>
      <c r="F4" s="150" t="s">
        <v>397</v>
      </c>
      <c r="G4" s="154" t="s">
        <v>50</v>
      </c>
      <c r="H4" s="48" t="s">
        <v>117</v>
      </c>
      <c r="I4" s="149" t="s">
        <v>398</v>
      </c>
      <c r="J4" s="48" t="s">
        <v>118</v>
      </c>
      <c r="K4" s="49" t="s">
        <v>396</v>
      </c>
      <c r="L4" s="150" t="s">
        <v>397</v>
      </c>
      <c r="N4" s="45" t="s">
        <v>1</v>
      </c>
      <c r="O4" s="46">
        <v>29711</v>
      </c>
      <c r="P4" s="45" t="s">
        <v>1</v>
      </c>
      <c r="Q4" s="46">
        <f>'31'!E5</f>
        <v>26787</v>
      </c>
    </row>
    <row r="5" spans="1:18" ht="25.5" customHeight="1">
      <c r="A5" s="113">
        <v>15025</v>
      </c>
      <c r="B5" s="148">
        <v>11379</v>
      </c>
      <c r="C5" s="114">
        <v>1171</v>
      </c>
      <c r="D5" s="148">
        <v>1929</v>
      </c>
      <c r="E5" s="148">
        <v>124</v>
      </c>
      <c r="F5" s="115">
        <v>2</v>
      </c>
      <c r="G5" s="113">
        <v>11762</v>
      </c>
      <c r="H5" s="148">
        <v>10207</v>
      </c>
      <c r="I5" s="114">
        <v>309</v>
      </c>
      <c r="J5" s="148">
        <v>496</v>
      </c>
      <c r="K5" s="148">
        <v>427</v>
      </c>
      <c r="L5" s="115">
        <v>28</v>
      </c>
      <c r="N5" s="44" t="s">
        <v>413</v>
      </c>
      <c r="O5" s="50">
        <f>SUM(O6:O24)</f>
        <v>1.0030000000000001</v>
      </c>
      <c r="P5" s="44" t="s">
        <v>413</v>
      </c>
      <c r="Q5" s="50">
        <f>SUM(Q6:Q24)</f>
        <v>0.9980000000000002</v>
      </c>
      <c r="R5" s="30" t="s">
        <v>405</v>
      </c>
    </row>
    <row r="6" spans="1:21" ht="26.25" customHeight="1">
      <c r="A6" s="116">
        <v>260</v>
      </c>
      <c r="B6" s="144">
        <v>60</v>
      </c>
      <c r="C6" s="117">
        <v>12</v>
      </c>
      <c r="D6" s="144">
        <v>163</v>
      </c>
      <c r="E6" s="144">
        <v>22</v>
      </c>
      <c r="F6" s="118" t="s">
        <v>308</v>
      </c>
      <c r="G6" s="116">
        <v>109</v>
      </c>
      <c r="H6" s="144">
        <v>13</v>
      </c>
      <c r="I6" s="117">
        <v>4</v>
      </c>
      <c r="J6" s="144">
        <v>16</v>
      </c>
      <c r="K6" s="144">
        <v>76</v>
      </c>
      <c r="L6" s="118" t="s">
        <v>308</v>
      </c>
      <c r="N6" s="45" t="s">
        <v>119</v>
      </c>
      <c r="O6" s="51">
        <v>0.012</v>
      </c>
      <c r="P6" s="64" t="s">
        <v>119</v>
      </c>
      <c r="Q6" s="51">
        <f>ROUND(R6/$Q$4,3)</f>
        <v>0.014</v>
      </c>
      <c r="R6" s="65">
        <f>SUM('31'!E6:E7)</f>
        <v>371</v>
      </c>
      <c r="S6" s="25" t="s">
        <v>414</v>
      </c>
      <c r="U6" s="66"/>
    </row>
    <row r="7" spans="1:26" ht="26.25" customHeight="1">
      <c r="A7" s="116">
        <v>2</v>
      </c>
      <c r="B7" s="144">
        <v>1</v>
      </c>
      <c r="C7" s="117" t="s">
        <v>439</v>
      </c>
      <c r="D7" s="144">
        <v>1</v>
      </c>
      <c r="E7" s="144" t="s">
        <v>439</v>
      </c>
      <c r="F7" s="118" t="s">
        <v>308</v>
      </c>
      <c r="G7" s="116" t="s">
        <v>308</v>
      </c>
      <c r="H7" s="144" t="s">
        <v>440</v>
      </c>
      <c r="I7" s="117" t="s">
        <v>440</v>
      </c>
      <c r="J7" s="144" t="s">
        <v>440</v>
      </c>
      <c r="K7" s="144" t="s">
        <v>440</v>
      </c>
      <c r="L7" s="118" t="s">
        <v>308</v>
      </c>
      <c r="N7" s="64" t="s">
        <v>372</v>
      </c>
      <c r="O7" s="51">
        <v>0</v>
      </c>
      <c r="P7" s="64" t="s">
        <v>372</v>
      </c>
      <c r="Q7" s="51">
        <f>ROUND(R7/$Q$4,3)</f>
        <v>0</v>
      </c>
      <c r="R7" s="65">
        <f>'31'!E8</f>
        <v>2</v>
      </c>
      <c r="S7" s="25" t="s">
        <v>636</v>
      </c>
      <c r="U7" s="66"/>
      <c r="V7" s="830"/>
      <c r="W7" s="830"/>
      <c r="X7" s="830"/>
      <c r="Y7" s="830"/>
      <c r="Z7" s="830"/>
    </row>
    <row r="8" spans="1:21" ht="21" customHeight="1">
      <c r="A8" s="119">
        <v>1</v>
      </c>
      <c r="B8" s="145">
        <v>1</v>
      </c>
      <c r="C8" s="120" t="s">
        <v>308</v>
      </c>
      <c r="D8" s="145" t="s">
        <v>308</v>
      </c>
      <c r="E8" s="145" t="s">
        <v>308</v>
      </c>
      <c r="F8" s="121" t="s">
        <v>434</v>
      </c>
      <c r="G8" s="119">
        <v>1</v>
      </c>
      <c r="H8" s="145">
        <v>1</v>
      </c>
      <c r="I8" s="120" t="s">
        <v>308</v>
      </c>
      <c r="J8" s="145" t="s">
        <v>308</v>
      </c>
      <c r="K8" s="145" t="s">
        <v>308</v>
      </c>
      <c r="L8" s="121" t="s">
        <v>308</v>
      </c>
      <c r="N8" s="64" t="s">
        <v>373</v>
      </c>
      <c r="O8" s="51">
        <v>0.103</v>
      </c>
      <c r="P8" s="64" t="s">
        <v>373</v>
      </c>
      <c r="Q8" s="51">
        <f aca="true" t="shared" si="0" ref="Q8:Q24">ROUND(R8/$Q$4,3)</f>
        <v>0.103</v>
      </c>
      <c r="R8" s="65">
        <f>'31'!E9</f>
        <v>2765</v>
      </c>
      <c r="S8" s="25" t="s">
        <v>635</v>
      </c>
      <c r="U8" s="66"/>
    </row>
    <row r="9" spans="1:21" ht="21" customHeight="1">
      <c r="A9" s="116">
        <v>2315</v>
      </c>
      <c r="B9" s="144">
        <v>1136</v>
      </c>
      <c r="C9" s="117">
        <v>391</v>
      </c>
      <c r="D9" s="144">
        <v>704</v>
      </c>
      <c r="E9" s="144">
        <v>44</v>
      </c>
      <c r="F9" s="118" t="s">
        <v>308</v>
      </c>
      <c r="G9" s="116">
        <v>450</v>
      </c>
      <c r="H9" s="144">
        <v>274</v>
      </c>
      <c r="I9" s="117">
        <v>71</v>
      </c>
      <c r="J9" s="144">
        <v>10</v>
      </c>
      <c r="K9" s="144">
        <v>94</v>
      </c>
      <c r="L9" s="118" t="s">
        <v>308</v>
      </c>
      <c r="N9" s="64" t="s">
        <v>374</v>
      </c>
      <c r="O9" s="51">
        <v>0.141</v>
      </c>
      <c r="P9" s="64" t="s">
        <v>374</v>
      </c>
      <c r="Q9" s="51">
        <f t="shared" si="0"/>
        <v>0.141</v>
      </c>
      <c r="R9" s="65">
        <f>'31'!E10</f>
        <v>3770</v>
      </c>
      <c r="S9" s="25" t="s">
        <v>634</v>
      </c>
      <c r="U9" s="66"/>
    </row>
    <row r="10" spans="1:21" ht="21" customHeight="1">
      <c r="A10" s="116">
        <v>2476</v>
      </c>
      <c r="B10" s="144">
        <v>2162</v>
      </c>
      <c r="C10" s="117">
        <v>197</v>
      </c>
      <c r="D10" s="144">
        <v>90</v>
      </c>
      <c r="E10" s="144">
        <v>7</v>
      </c>
      <c r="F10" s="118">
        <v>2</v>
      </c>
      <c r="G10" s="116">
        <v>1294</v>
      </c>
      <c r="H10" s="144">
        <v>1168</v>
      </c>
      <c r="I10" s="117">
        <v>40</v>
      </c>
      <c r="J10" s="146">
        <v>32</v>
      </c>
      <c r="K10" s="144">
        <v>18</v>
      </c>
      <c r="L10" s="118">
        <v>22</v>
      </c>
      <c r="N10" s="64" t="s">
        <v>412</v>
      </c>
      <c r="O10" s="51">
        <v>0.002</v>
      </c>
      <c r="P10" s="64" t="s">
        <v>412</v>
      </c>
      <c r="Q10" s="51">
        <f t="shared" si="0"/>
        <v>0.003</v>
      </c>
      <c r="R10" s="65">
        <f>'31'!E11</f>
        <v>90</v>
      </c>
      <c r="S10" s="25" t="s">
        <v>633</v>
      </c>
      <c r="U10" s="66"/>
    </row>
    <row r="11" spans="1:21" ht="21" customHeight="1">
      <c r="A11" s="119">
        <v>70</v>
      </c>
      <c r="B11" s="145">
        <v>68</v>
      </c>
      <c r="C11" s="120">
        <v>2</v>
      </c>
      <c r="D11" s="145" t="s">
        <v>308</v>
      </c>
      <c r="E11" s="145" t="s">
        <v>308</v>
      </c>
      <c r="F11" s="121" t="s">
        <v>435</v>
      </c>
      <c r="G11" s="119">
        <v>20</v>
      </c>
      <c r="H11" s="145">
        <v>20</v>
      </c>
      <c r="I11" s="120" t="s">
        <v>308</v>
      </c>
      <c r="J11" s="145" t="s">
        <v>308</v>
      </c>
      <c r="K11" s="145" t="s">
        <v>308</v>
      </c>
      <c r="L11" s="121" t="s">
        <v>308</v>
      </c>
      <c r="N11" s="64" t="s">
        <v>375</v>
      </c>
      <c r="O11" s="51">
        <v>0.023</v>
      </c>
      <c r="P11" s="64" t="s">
        <v>375</v>
      </c>
      <c r="Q11" s="51">
        <f t="shared" si="0"/>
        <v>0.027</v>
      </c>
      <c r="R11" s="65">
        <f>'31'!E12</f>
        <v>712</v>
      </c>
      <c r="S11" s="25" t="s">
        <v>423</v>
      </c>
      <c r="U11" s="66"/>
    </row>
    <row r="12" spans="1:21" ht="21" customHeight="1">
      <c r="A12" s="116">
        <v>548</v>
      </c>
      <c r="B12" s="144">
        <v>458</v>
      </c>
      <c r="C12" s="117">
        <v>42</v>
      </c>
      <c r="D12" s="144">
        <v>46</v>
      </c>
      <c r="E12" s="144">
        <v>1</v>
      </c>
      <c r="F12" s="118" t="s">
        <v>308</v>
      </c>
      <c r="G12" s="116">
        <v>164</v>
      </c>
      <c r="H12" s="144">
        <v>142</v>
      </c>
      <c r="I12" s="117">
        <v>9</v>
      </c>
      <c r="J12" s="144">
        <v>10</v>
      </c>
      <c r="K12" s="144">
        <v>2</v>
      </c>
      <c r="L12" s="118" t="s">
        <v>308</v>
      </c>
      <c r="N12" s="64" t="s">
        <v>376</v>
      </c>
      <c r="O12" s="51">
        <v>0.07</v>
      </c>
      <c r="P12" s="64" t="s">
        <v>376</v>
      </c>
      <c r="Q12" s="51">
        <f t="shared" si="0"/>
        <v>0.076</v>
      </c>
      <c r="R12" s="65">
        <f>'31'!E13</f>
        <v>2044</v>
      </c>
      <c r="S12" s="25" t="s">
        <v>632</v>
      </c>
      <c r="U12" s="66"/>
    </row>
    <row r="13" spans="1:21" ht="21" customHeight="1">
      <c r="A13" s="116">
        <v>1658</v>
      </c>
      <c r="B13" s="144">
        <v>1463</v>
      </c>
      <c r="C13" s="117">
        <v>64</v>
      </c>
      <c r="D13" s="144">
        <v>105</v>
      </c>
      <c r="E13" s="144">
        <v>1</v>
      </c>
      <c r="F13" s="118" t="s">
        <v>436</v>
      </c>
      <c r="G13" s="116">
        <v>386</v>
      </c>
      <c r="H13" s="144">
        <v>361</v>
      </c>
      <c r="I13" s="117">
        <v>13</v>
      </c>
      <c r="J13" s="144">
        <v>5</v>
      </c>
      <c r="K13" s="144">
        <v>6</v>
      </c>
      <c r="L13" s="118" t="s">
        <v>308</v>
      </c>
      <c r="N13" s="64" t="s">
        <v>377</v>
      </c>
      <c r="O13" s="51">
        <v>0.148</v>
      </c>
      <c r="P13" s="64" t="s">
        <v>377</v>
      </c>
      <c r="Q13" s="51">
        <f t="shared" si="0"/>
        <v>0.157</v>
      </c>
      <c r="R13" s="65">
        <f>'31'!E14</f>
        <v>4208</v>
      </c>
      <c r="S13" s="25" t="s">
        <v>631</v>
      </c>
      <c r="U13" s="66"/>
    </row>
    <row r="14" spans="1:21" ht="21" customHeight="1">
      <c r="A14" s="116">
        <v>1787</v>
      </c>
      <c r="B14" s="144">
        <v>1471</v>
      </c>
      <c r="C14" s="117">
        <v>168</v>
      </c>
      <c r="D14" s="144">
        <v>122</v>
      </c>
      <c r="E14" s="144">
        <v>14</v>
      </c>
      <c r="F14" s="118" t="s">
        <v>437</v>
      </c>
      <c r="G14" s="116">
        <v>2421</v>
      </c>
      <c r="H14" s="144">
        <v>2239</v>
      </c>
      <c r="I14" s="117">
        <v>47</v>
      </c>
      <c r="J14" s="144">
        <v>47</v>
      </c>
      <c r="K14" s="144">
        <v>70</v>
      </c>
      <c r="L14" s="118" t="s">
        <v>308</v>
      </c>
      <c r="N14" s="64" t="s">
        <v>378</v>
      </c>
      <c r="O14" s="51">
        <v>0.015</v>
      </c>
      <c r="P14" s="64" t="s">
        <v>378</v>
      </c>
      <c r="Q14" s="51">
        <f t="shared" si="0"/>
        <v>0.014</v>
      </c>
      <c r="R14" s="65">
        <f>'31'!E15</f>
        <v>388</v>
      </c>
      <c r="S14" s="25" t="s">
        <v>628</v>
      </c>
      <c r="U14" s="66"/>
    </row>
    <row r="15" spans="1:21" ht="21" customHeight="1">
      <c r="A15" s="116">
        <v>139</v>
      </c>
      <c r="B15" s="144">
        <v>113</v>
      </c>
      <c r="C15" s="117">
        <v>18</v>
      </c>
      <c r="D15" s="144">
        <v>5</v>
      </c>
      <c r="E15" s="144" t="s">
        <v>308</v>
      </c>
      <c r="F15" s="118" t="s">
        <v>438</v>
      </c>
      <c r="G15" s="116">
        <v>249</v>
      </c>
      <c r="H15" s="144">
        <v>234</v>
      </c>
      <c r="I15" s="117">
        <v>5</v>
      </c>
      <c r="J15" s="144">
        <v>9</v>
      </c>
      <c r="K15" s="144" t="s">
        <v>308</v>
      </c>
      <c r="L15" s="118" t="s">
        <v>308</v>
      </c>
      <c r="N15" s="64" t="s">
        <v>379</v>
      </c>
      <c r="O15" s="51">
        <v>0.02</v>
      </c>
      <c r="P15" s="64" t="s">
        <v>379</v>
      </c>
      <c r="Q15" s="51">
        <f t="shared" si="0"/>
        <v>0.022</v>
      </c>
      <c r="R15" s="65">
        <f>'31'!E16</f>
        <v>588</v>
      </c>
      <c r="S15" s="25" t="s">
        <v>629</v>
      </c>
      <c r="U15" s="66"/>
    </row>
    <row r="16" spans="1:21" ht="21" customHeight="1">
      <c r="A16" s="116">
        <v>339</v>
      </c>
      <c r="B16" s="144">
        <v>213</v>
      </c>
      <c r="C16" s="117">
        <v>77</v>
      </c>
      <c r="D16" s="144">
        <v>45</v>
      </c>
      <c r="E16" s="144">
        <v>2</v>
      </c>
      <c r="F16" s="118" t="s">
        <v>435</v>
      </c>
      <c r="G16" s="116">
        <v>249</v>
      </c>
      <c r="H16" s="144">
        <v>169</v>
      </c>
      <c r="I16" s="117">
        <v>42</v>
      </c>
      <c r="J16" s="144">
        <v>24</v>
      </c>
      <c r="K16" s="144">
        <v>13</v>
      </c>
      <c r="L16" s="118" t="s">
        <v>308</v>
      </c>
      <c r="N16" s="64" t="s">
        <v>385</v>
      </c>
      <c r="O16" s="51">
        <v>0.027</v>
      </c>
      <c r="P16" s="64" t="s">
        <v>385</v>
      </c>
      <c r="Q16" s="51">
        <f t="shared" si="0"/>
        <v>0.027</v>
      </c>
      <c r="R16" s="65">
        <f>'31'!E17</f>
        <v>732</v>
      </c>
      <c r="S16" s="25" t="s">
        <v>637</v>
      </c>
      <c r="U16" s="66"/>
    </row>
    <row r="17" spans="1:21" ht="21" customHeight="1">
      <c r="A17" s="116">
        <v>498</v>
      </c>
      <c r="B17" s="144">
        <v>321</v>
      </c>
      <c r="C17" s="117">
        <v>50</v>
      </c>
      <c r="D17" s="144">
        <v>120</v>
      </c>
      <c r="E17" s="144">
        <v>2</v>
      </c>
      <c r="F17" s="118" t="s">
        <v>439</v>
      </c>
      <c r="G17" s="116">
        <v>234</v>
      </c>
      <c r="H17" s="144">
        <v>168</v>
      </c>
      <c r="I17" s="117">
        <v>14</v>
      </c>
      <c r="J17" s="144">
        <v>34</v>
      </c>
      <c r="K17" s="144">
        <v>16</v>
      </c>
      <c r="L17" s="118" t="s">
        <v>308</v>
      </c>
      <c r="N17" s="64" t="s">
        <v>406</v>
      </c>
      <c r="O17" s="51">
        <v>0.054</v>
      </c>
      <c r="P17" s="64" t="s">
        <v>406</v>
      </c>
      <c r="Q17" s="51">
        <f t="shared" si="0"/>
        <v>0.053</v>
      </c>
      <c r="R17" s="65">
        <f>'31'!E18</f>
        <v>1432</v>
      </c>
      <c r="S17" s="25" t="s">
        <v>630</v>
      </c>
      <c r="U17" s="66"/>
    </row>
    <row r="18" spans="1:21" ht="21" customHeight="1">
      <c r="A18" s="116">
        <v>505</v>
      </c>
      <c r="B18" s="144">
        <v>419</v>
      </c>
      <c r="C18" s="117">
        <v>11</v>
      </c>
      <c r="D18" s="144">
        <v>64</v>
      </c>
      <c r="E18" s="144">
        <v>10</v>
      </c>
      <c r="F18" s="118" t="s">
        <v>308</v>
      </c>
      <c r="G18" s="116">
        <v>927</v>
      </c>
      <c r="H18" s="144">
        <v>851</v>
      </c>
      <c r="I18" s="117">
        <v>7</v>
      </c>
      <c r="J18" s="144">
        <v>29</v>
      </c>
      <c r="K18" s="144">
        <v>36</v>
      </c>
      <c r="L18" s="118" t="s">
        <v>308</v>
      </c>
      <c r="N18" s="64" t="s">
        <v>407</v>
      </c>
      <c r="O18" s="51">
        <v>0.036</v>
      </c>
      <c r="P18" s="64" t="s">
        <v>407</v>
      </c>
      <c r="Q18" s="51">
        <f t="shared" si="0"/>
        <v>0.039</v>
      </c>
      <c r="R18" s="65">
        <f>'31'!E19</f>
        <v>1049</v>
      </c>
      <c r="S18" s="25" t="s">
        <v>638</v>
      </c>
      <c r="U18" s="66"/>
    </row>
    <row r="19" spans="1:21" ht="21" customHeight="1">
      <c r="A19" s="116">
        <v>415</v>
      </c>
      <c r="B19" s="144">
        <v>293</v>
      </c>
      <c r="C19" s="117">
        <v>30</v>
      </c>
      <c r="D19" s="144">
        <v>83</v>
      </c>
      <c r="E19" s="144">
        <v>6</v>
      </c>
      <c r="F19" s="118" t="s">
        <v>439</v>
      </c>
      <c r="G19" s="116">
        <v>634</v>
      </c>
      <c r="H19" s="144">
        <v>505</v>
      </c>
      <c r="I19" s="117">
        <v>14</v>
      </c>
      <c r="J19" s="144">
        <v>78</v>
      </c>
      <c r="K19" s="144">
        <v>27</v>
      </c>
      <c r="L19" s="118">
        <v>1</v>
      </c>
      <c r="N19" s="64" t="s">
        <v>408</v>
      </c>
      <c r="O19" s="51">
        <v>0.032</v>
      </c>
      <c r="P19" s="64" t="s">
        <v>408</v>
      </c>
      <c r="Q19" s="51">
        <f t="shared" si="0"/>
        <v>0.034</v>
      </c>
      <c r="R19" s="65">
        <f>'31'!E20</f>
        <v>904</v>
      </c>
      <c r="S19" s="25" t="s">
        <v>416</v>
      </c>
      <c r="U19" s="66"/>
    </row>
    <row r="20" spans="1:21" ht="21" customHeight="1">
      <c r="A20" s="116">
        <v>434</v>
      </c>
      <c r="B20" s="144">
        <v>398</v>
      </c>
      <c r="C20" s="117">
        <v>14</v>
      </c>
      <c r="D20" s="144">
        <v>19</v>
      </c>
      <c r="E20" s="144">
        <v>2</v>
      </c>
      <c r="F20" s="118" t="s">
        <v>439</v>
      </c>
      <c r="G20" s="116">
        <v>470</v>
      </c>
      <c r="H20" s="144">
        <v>406</v>
      </c>
      <c r="I20" s="117">
        <v>4</v>
      </c>
      <c r="J20" s="144">
        <v>55</v>
      </c>
      <c r="K20" s="144">
        <v>2</v>
      </c>
      <c r="L20" s="118" t="s">
        <v>308</v>
      </c>
      <c r="N20" s="64" t="s">
        <v>409</v>
      </c>
      <c r="O20" s="51">
        <v>0.105</v>
      </c>
      <c r="P20" s="64" t="s">
        <v>409</v>
      </c>
      <c r="Q20" s="51">
        <f t="shared" si="0"/>
        <v>0.124</v>
      </c>
      <c r="R20" s="65">
        <f>'31'!E21</f>
        <v>3330</v>
      </c>
      <c r="S20" s="25" t="s">
        <v>627</v>
      </c>
      <c r="U20" s="66"/>
    </row>
    <row r="21" spans="1:21" ht="21" customHeight="1">
      <c r="A21" s="116">
        <v>803</v>
      </c>
      <c r="B21" s="144">
        <v>719</v>
      </c>
      <c r="C21" s="117">
        <v>27</v>
      </c>
      <c r="D21" s="144">
        <v>49</v>
      </c>
      <c r="E21" s="144">
        <v>3</v>
      </c>
      <c r="F21" s="118" t="s">
        <v>439</v>
      </c>
      <c r="G21" s="116">
        <v>2527</v>
      </c>
      <c r="H21" s="144">
        <v>2457</v>
      </c>
      <c r="I21" s="117">
        <v>20</v>
      </c>
      <c r="J21" s="144">
        <v>9</v>
      </c>
      <c r="K21" s="144">
        <v>21</v>
      </c>
      <c r="L21" s="118" t="s">
        <v>308</v>
      </c>
      <c r="N21" s="64" t="s">
        <v>410</v>
      </c>
      <c r="O21" s="51">
        <v>0.005</v>
      </c>
      <c r="P21" s="64" t="s">
        <v>410</v>
      </c>
      <c r="Q21" s="51">
        <f t="shared" si="0"/>
        <v>0.005</v>
      </c>
      <c r="R21" s="65">
        <f>'31'!E22</f>
        <v>142</v>
      </c>
      <c r="S21" s="25" t="s">
        <v>626</v>
      </c>
      <c r="U21" s="66"/>
    </row>
    <row r="22" spans="1:21" ht="21" customHeight="1">
      <c r="A22" s="116">
        <v>86</v>
      </c>
      <c r="B22" s="144">
        <v>84</v>
      </c>
      <c r="C22" s="117">
        <v>1</v>
      </c>
      <c r="D22" s="144" t="s">
        <v>308</v>
      </c>
      <c r="E22" s="144" t="s">
        <v>327</v>
      </c>
      <c r="F22" s="118" t="s">
        <v>439</v>
      </c>
      <c r="G22" s="116">
        <v>56</v>
      </c>
      <c r="H22" s="144">
        <v>56</v>
      </c>
      <c r="I22" s="117" t="s">
        <v>308</v>
      </c>
      <c r="J22" s="144" t="s">
        <v>308</v>
      </c>
      <c r="K22" s="144" t="s">
        <v>308</v>
      </c>
      <c r="L22" s="118" t="s">
        <v>308</v>
      </c>
      <c r="N22" s="64" t="s">
        <v>253</v>
      </c>
      <c r="O22" s="51">
        <v>0.074</v>
      </c>
      <c r="P22" s="64" t="s">
        <v>253</v>
      </c>
      <c r="Q22" s="51">
        <f t="shared" si="0"/>
        <v>0.08</v>
      </c>
      <c r="R22" s="65">
        <f>'31'!E23</f>
        <v>2146</v>
      </c>
      <c r="S22" s="25" t="s">
        <v>625</v>
      </c>
      <c r="U22" s="66"/>
    </row>
    <row r="23" spans="1:21" ht="21" customHeight="1">
      <c r="A23" s="116">
        <v>1371</v>
      </c>
      <c r="B23" s="144">
        <v>1049</v>
      </c>
      <c r="C23" s="117">
        <v>62</v>
      </c>
      <c r="D23" s="144">
        <v>236</v>
      </c>
      <c r="E23" s="144">
        <v>3</v>
      </c>
      <c r="F23" s="118" t="s">
        <v>439</v>
      </c>
      <c r="G23" s="116">
        <v>775</v>
      </c>
      <c r="H23" s="144">
        <v>645</v>
      </c>
      <c r="I23" s="117">
        <v>17</v>
      </c>
      <c r="J23" s="144">
        <v>87</v>
      </c>
      <c r="K23" s="144">
        <v>13</v>
      </c>
      <c r="L23" s="118">
        <v>5</v>
      </c>
      <c r="N23" s="64" t="s">
        <v>411</v>
      </c>
      <c r="O23" s="51">
        <v>0.036</v>
      </c>
      <c r="P23" s="64" t="s">
        <v>411</v>
      </c>
      <c r="Q23" s="51">
        <f t="shared" si="0"/>
        <v>0.036</v>
      </c>
      <c r="R23" s="65">
        <f>'31'!E24</f>
        <v>953</v>
      </c>
      <c r="S23" s="25" t="s">
        <v>624</v>
      </c>
      <c r="U23" s="66"/>
    </row>
    <row r="24" spans="1:21" ht="21" customHeight="1">
      <c r="A24" s="116">
        <v>698</v>
      </c>
      <c r="B24" s="146">
        <v>698</v>
      </c>
      <c r="C24" s="117" t="s">
        <v>308</v>
      </c>
      <c r="D24" s="146" t="s">
        <v>308</v>
      </c>
      <c r="E24" s="146" t="s">
        <v>308</v>
      </c>
      <c r="F24" s="118" t="s">
        <v>308</v>
      </c>
      <c r="G24" s="116">
        <v>255</v>
      </c>
      <c r="H24" s="146">
        <v>255</v>
      </c>
      <c r="I24" s="117" t="s">
        <v>308</v>
      </c>
      <c r="J24" s="146" t="s">
        <v>308</v>
      </c>
      <c r="K24" s="146" t="s">
        <v>308</v>
      </c>
      <c r="L24" s="118" t="s">
        <v>441</v>
      </c>
      <c r="N24" s="67" t="s">
        <v>255</v>
      </c>
      <c r="O24" s="51">
        <v>0.1</v>
      </c>
      <c r="P24" s="67" t="s">
        <v>255</v>
      </c>
      <c r="Q24" s="51">
        <f t="shared" si="0"/>
        <v>0.043</v>
      </c>
      <c r="R24" s="65">
        <f>'31'!E25</f>
        <v>1161</v>
      </c>
      <c r="S24" s="25" t="s">
        <v>623</v>
      </c>
      <c r="U24" s="66"/>
    </row>
    <row r="25" spans="1:12" ht="21" customHeight="1">
      <c r="A25" s="122">
        <v>620</v>
      </c>
      <c r="B25" s="152">
        <v>252</v>
      </c>
      <c r="C25" s="152">
        <v>5</v>
      </c>
      <c r="D25" s="152">
        <v>77</v>
      </c>
      <c r="E25" s="152">
        <v>7</v>
      </c>
      <c r="F25" s="153" t="s">
        <v>437</v>
      </c>
      <c r="G25" s="143">
        <v>541</v>
      </c>
      <c r="H25" s="151">
        <v>243</v>
      </c>
      <c r="I25" s="151">
        <v>2</v>
      </c>
      <c r="J25" s="123">
        <v>51</v>
      </c>
      <c r="K25" s="151">
        <v>33</v>
      </c>
      <c r="L25" s="124" t="s">
        <v>308</v>
      </c>
    </row>
    <row r="26" spans="1:12" ht="1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7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4">
    <mergeCell ref="A3:F3"/>
    <mergeCell ref="G3:L3"/>
    <mergeCell ref="V7:Z7"/>
    <mergeCell ref="N1:Q1"/>
  </mergeCells>
  <printOptions/>
  <pageMargins left="1.07" right="0.56" top="0.7874015748031497" bottom="0.787401574803149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BO25"/>
  <sheetViews>
    <sheetView view="pageBreakPreview" zoomScaleNormal="70" zoomScaleSheetLayoutView="100" zoomScalePageLayoutView="0" workbookViewId="0" topLeftCell="A10">
      <selection activeCell="C19" sqref="C19:O19"/>
    </sheetView>
  </sheetViews>
  <sheetFormatPr defaultColWidth="1.25" defaultRowHeight="15" customHeight="1"/>
  <cols>
    <col min="1" max="16384" width="1.25" style="25" customWidth="1"/>
  </cols>
  <sheetData>
    <row r="1" ht="22.5" customHeight="1">
      <c r="C1" s="25" t="s">
        <v>130</v>
      </c>
    </row>
    <row r="2" spans="25:67" ht="15" customHeight="1"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BO2" s="27" t="s">
        <v>652</v>
      </c>
    </row>
    <row r="3" spans="3:67" ht="28.5" customHeight="1">
      <c r="C3" s="606" t="s">
        <v>103</v>
      </c>
      <c r="D3" s="606"/>
      <c r="E3" s="606"/>
      <c r="F3" s="606"/>
      <c r="G3" s="606"/>
      <c r="H3" s="606"/>
      <c r="I3" s="606"/>
      <c r="J3" s="606"/>
      <c r="K3" s="606" t="s">
        <v>104</v>
      </c>
      <c r="L3" s="606"/>
      <c r="M3" s="606"/>
      <c r="N3" s="606"/>
      <c r="O3" s="606"/>
      <c r="P3" s="606"/>
      <c r="Q3" s="606"/>
      <c r="R3" s="606"/>
      <c r="S3" s="855" t="s">
        <v>443</v>
      </c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606" t="s">
        <v>447</v>
      </c>
      <c r="BC3" s="606"/>
      <c r="BD3" s="606"/>
      <c r="BE3" s="606"/>
      <c r="BF3" s="606"/>
      <c r="BG3" s="606"/>
      <c r="BH3" s="606"/>
      <c r="BI3" s="606" t="s">
        <v>132</v>
      </c>
      <c r="BJ3" s="606"/>
      <c r="BK3" s="606"/>
      <c r="BL3" s="606"/>
      <c r="BM3" s="606"/>
      <c r="BN3" s="606"/>
      <c r="BO3" s="606"/>
    </row>
    <row r="4" spans="3:67" ht="45" customHeight="1"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863" t="s">
        <v>50</v>
      </c>
      <c r="T4" s="782"/>
      <c r="U4" s="782"/>
      <c r="V4" s="782"/>
      <c r="W4" s="782"/>
      <c r="X4" s="782"/>
      <c r="Y4" s="782"/>
      <c r="Z4" s="782" t="s">
        <v>446</v>
      </c>
      <c r="AA4" s="782"/>
      <c r="AB4" s="782"/>
      <c r="AC4" s="782"/>
      <c r="AD4" s="782"/>
      <c r="AE4" s="782"/>
      <c r="AF4" s="782"/>
      <c r="AG4" s="782" t="s">
        <v>444</v>
      </c>
      <c r="AH4" s="782"/>
      <c r="AI4" s="782"/>
      <c r="AJ4" s="782"/>
      <c r="AK4" s="782"/>
      <c r="AL4" s="782"/>
      <c r="AM4" s="782"/>
      <c r="AN4" s="782" t="s">
        <v>445</v>
      </c>
      <c r="AO4" s="782"/>
      <c r="AP4" s="782"/>
      <c r="AQ4" s="782"/>
      <c r="AR4" s="782"/>
      <c r="AS4" s="782"/>
      <c r="AT4" s="782"/>
      <c r="AU4" s="782" t="s">
        <v>660</v>
      </c>
      <c r="AV4" s="782"/>
      <c r="AW4" s="782"/>
      <c r="AX4" s="782"/>
      <c r="AY4" s="782"/>
      <c r="AZ4" s="782"/>
      <c r="BA4" s="856"/>
      <c r="BB4" s="606"/>
      <c r="BC4" s="606"/>
      <c r="BD4" s="606"/>
      <c r="BE4" s="606"/>
      <c r="BF4" s="606"/>
      <c r="BG4" s="606"/>
      <c r="BH4" s="606"/>
      <c r="BI4" s="606"/>
      <c r="BJ4" s="606"/>
      <c r="BK4" s="606"/>
      <c r="BL4" s="606"/>
      <c r="BM4" s="606"/>
      <c r="BN4" s="606"/>
      <c r="BO4" s="606"/>
    </row>
    <row r="5" spans="3:67" ht="30" customHeight="1">
      <c r="C5" s="580" t="s">
        <v>246</v>
      </c>
      <c r="D5" s="580"/>
      <c r="E5" s="580"/>
      <c r="F5" s="580"/>
      <c r="G5" s="580"/>
      <c r="H5" s="580"/>
      <c r="I5" s="580"/>
      <c r="J5" s="580"/>
      <c r="K5" s="853">
        <v>60510</v>
      </c>
      <c r="L5" s="853"/>
      <c r="M5" s="853"/>
      <c r="N5" s="853"/>
      <c r="O5" s="853"/>
      <c r="P5" s="853"/>
      <c r="Q5" s="853"/>
      <c r="R5" s="853"/>
      <c r="S5" s="864">
        <v>55860</v>
      </c>
      <c r="T5" s="857"/>
      <c r="U5" s="857"/>
      <c r="V5" s="857"/>
      <c r="W5" s="857"/>
      <c r="X5" s="857"/>
      <c r="Y5" s="857"/>
      <c r="Z5" s="857">
        <v>6460</v>
      </c>
      <c r="AA5" s="857"/>
      <c r="AB5" s="857"/>
      <c r="AC5" s="857"/>
      <c r="AD5" s="857"/>
      <c r="AE5" s="857"/>
      <c r="AF5" s="857"/>
      <c r="AG5" s="857">
        <v>18743</v>
      </c>
      <c r="AH5" s="857"/>
      <c r="AI5" s="857"/>
      <c r="AJ5" s="857"/>
      <c r="AK5" s="857"/>
      <c r="AL5" s="857"/>
      <c r="AM5" s="857"/>
      <c r="AN5" s="857">
        <v>6386</v>
      </c>
      <c r="AO5" s="857"/>
      <c r="AP5" s="857"/>
      <c r="AQ5" s="857"/>
      <c r="AR5" s="857"/>
      <c r="AS5" s="857"/>
      <c r="AT5" s="857"/>
      <c r="AU5" s="857">
        <v>7543</v>
      </c>
      <c r="AV5" s="857"/>
      <c r="AW5" s="857"/>
      <c r="AX5" s="857"/>
      <c r="AY5" s="857"/>
      <c r="AZ5" s="857"/>
      <c r="BA5" s="858"/>
      <c r="BB5" s="853">
        <v>4601</v>
      </c>
      <c r="BC5" s="853"/>
      <c r="BD5" s="853"/>
      <c r="BE5" s="853"/>
      <c r="BF5" s="853"/>
      <c r="BG5" s="853"/>
      <c r="BH5" s="853"/>
      <c r="BI5" s="853">
        <v>46</v>
      </c>
      <c r="BJ5" s="853"/>
      <c r="BK5" s="853"/>
      <c r="BL5" s="853"/>
      <c r="BM5" s="853"/>
      <c r="BN5" s="853"/>
      <c r="BO5" s="853"/>
    </row>
    <row r="6" spans="3:67" ht="27.75" customHeight="1">
      <c r="C6" s="732" t="s">
        <v>133</v>
      </c>
      <c r="D6" s="732"/>
      <c r="E6" s="732"/>
      <c r="F6" s="732"/>
      <c r="G6" s="732"/>
      <c r="H6" s="732"/>
      <c r="I6" s="732"/>
      <c r="J6" s="732"/>
      <c r="K6" s="854">
        <v>7281</v>
      </c>
      <c r="L6" s="854"/>
      <c r="M6" s="854"/>
      <c r="N6" s="854"/>
      <c r="O6" s="854"/>
      <c r="P6" s="854"/>
      <c r="Q6" s="854"/>
      <c r="R6" s="854"/>
      <c r="S6" s="861">
        <v>2770</v>
      </c>
      <c r="T6" s="852"/>
      <c r="U6" s="852"/>
      <c r="V6" s="852"/>
      <c r="W6" s="852"/>
      <c r="X6" s="852"/>
      <c r="Y6" s="852"/>
      <c r="Z6" s="852">
        <v>204</v>
      </c>
      <c r="AA6" s="852"/>
      <c r="AB6" s="852"/>
      <c r="AC6" s="852"/>
      <c r="AD6" s="852"/>
      <c r="AE6" s="852"/>
      <c r="AF6" s="852"/>
      <c r="AG6" s="852">
        <v>1263</v>
      </c>
      <c r="AH6" s="852"/>
      <c r="AI6" s="852"/>
      <c r="AJ6" s="852"/>
      <c r="AK6" s="852"/>
      <c r="AL6" s="852"/>
      <c r="AM6" s="852"/>
      <c r="AN6" s="852">
        <v>326</v>
      </c>
      <c r="AO6" s="852"/>
      <c r="AP6" s="852"/>
      <c r="AQ6" s="852"/>
      <c r="AR6" s="852"/>
      <c r="AS6" s="852"/>
      <c r="AT6" s="852"/>
      <c r="AU6" s="852">
        <v>351</v>
      </c>
      <c r="AV6" s="852"/>
      <c r="AW6" s="852"/>
      <c r="AX6" s="852"/>
      <c r="AY6" s="852"/>
      <c r="AZ6" s="852"/>
      <c r="BA6" s="859"/>
      <c r="BB6" s="854">
        <v>4507</v>
      </c>
      <c r="BC6" s="854"/>
      <c r="BD6" s="854"/>
      <c r="BE6" s="854"/>
      <c r="BF6" s="854"/>
      <c r="BG6" s="854"/>
      <c r="BH6" s="854"/>
      <c r="BI6" s="854">
        <v>1</v>
      </c>
      <c r="BJ6" s="854"/>
      <c r="BK6" s="854"/>
      <c r="BL6" s="854"/>
      <c r="BM6" s="854"/>
      <c r="BN6" s="854"/>
      <c r="BO6" s="854"/>
    </row>
    <row r="7" spans="3:67" ht="27.75" customHeight="1">
      <c r="C7" s="732" t="s">
        <v>134</v>
      </c>
      <c r="D7" s="732"/>
      <c r="E7" s="732"/>
      <c r="F7" s="732"/>
      <c r="G7" s="732"/>
      <c r="H7" s="732"/>
      <c r="I7" s="732"/>
      <c r="J7" s="732"/>
      <c r="K7" s="854">
        <v>6339</v>
      </c>
      <c r="L7" s="854"/>
      <c r="M7" s="854"/>
      <c r="N7" s="854"/>
      <c r="O7" s="854"/>
      <c r="P7" s="854"/>
      <c r="Q7" s="854"/>
      <c r="R7" s="854"/>
      <c r="S7" s="861">
        <v>6294</v>
      </c>
      <c r="T7" s="852"/>
      <c r="U7" s="852"/>
      <c r="V7" s="852"/>
      <c r="W7" s="852"/>
      <c r="X7" s="852"/>
      <c r="Y7" s="852"/>
      <c r="Z7" s="852">
        <v>308</v>
      </c>
      <c r="AA7" s="852"/>
      <c r="AB7" s="852"/>
      <c r="AC7" s="852"/>
      <c r="AD7" s="852"/>
      <c r="AE7" s="852"/>
      <c r="AF7" s="852"/>
      <c r="AG7" s="852">
        <v>1472</v>
      </c>
      <c r="AH7" s="852"/>
      <c r="AI7" s="852"/>
      <c r="AJ7" s="852"/>
      <c r="AK7" s="852"/>
      <c r="AL7" s="852"/>
      <c r="AM7" s="852"/>
      <c r="AN7" s="852">
        <v>806</v>
      </c>
      <c r="AO7" s="852"/>
      <c r="AP7" s="852"/>
      <c r="AQ7" s="852"/>
      <c r="AR7" s="852"/>
      <c r="AS7" s="852"/>
      <c r="AT7" s="852"/>
      <c r="AU7" s="852">
        <v>1329</v>
      </c>
      <c r="AV7" s="852"/>
      <c r="AW7" s="852"/>
      <c r="AX7" s="852"/>
      <c r="AY7" s="852"/>
      <c r="AZ7" s="852"/>
      <c r="BA7" s="859"/>
      <c r="BB7" s="854">
        <v>40</v>
      </c>
      <c r="BC7" s="854"/>
      <c r="BD7" s="854"/>
      <c r="BE7" s="854"/>
      <c r="BF7" s="854"/>
      <c r="BG7" s="854"/>
      <c r="BH7" s="854"/>
      <c r="BI7" s="854">
        <v>5</v>
      </c>
      <c r="BJ7" s="854"/>
      <c r="BK7" s="854"/>
      <c r="BL7" s="854"/>
      <c r="BM7" s="854"/>
      <c r="BN7" s="854"/>
      <c r="BO7" s="854"/>
    </row>
    <row r="8" spans="3:67" ht="27.75" customHeight="1">
      <c r="C8" s="732" t="s">
        <v>135</v>
      </c>
      <c r="D8" s="732"/>
      <c r="E8" s="732"/>
      <c r="F8" s="732"/>
      <c r="G8" s="732"/>
      <c r="H8" s="732"/>
      <c r="I8" s="732"/>
      <c r="J8" s="732"/>
      <c r="K8" s="854">
        <v>8845</v>
      </c>
      <c r="L8" s="854"/>
      <c r="M8" s="854"/>
      <c r="N8" s="854"/>
      <c r="O8" s="854"/>
      <c r="P8" s="854"/>
      <c r="Q8" s="854"/>
      <c r="R8" s="854"/>
      <c r="S8" s="861">
        <v>8812</v>
      </c>
      <c r="T8" s="852"/>
      <c r="U8" s="852"/>
      <c r="V8" s="852"/>
      <c r="W8" s="852"/>
      <c r="X8" s="852"/>
      <c r="Y8" s="852"/>
      <c r="Z8" s="852">
        <v>457</v>
      </c>
      <c r="AA8" s="852"/>
      <c r="AB8" s="852"/>
      <c r="AC8" s="852"/>
      <c r="AD8" s="852"/>
      <c r="AE8" s="852"/>
      <c r="AF8" s="852"/>
      <c r="AG8" s="852">
        <v>2374</v>
      </c>
      <c r="AH8" s="852"/>
      <c r="AI8" s="852"/>
      <c r="AJ8" s="852"/>
      <c r="AK8" s="852"/>
      <c r="AL8" s="852"/>
      <c r="AM8" s="852"/>
      <c r="AN8" s="852">
        <v>1458</v>
      </c>
      <c r="AO8" s="852"/>
      <c r="AP8" s="852"/>
      <c r="AQ8" s="852"/>
      <c r="AR8" s="852"/>
      <c r="AS8" s="852"/>
      <c r="AT8" s="852"/>
      <c r="AU8" s="852">
        <v>1508</v>
      </c>
      <c r="AV8" s="852"/>
      <c r="AW8" s="852"/>
      <c r="AX8" s="852"/>
      <c r="AY8" s="852"/>
      <c r="AZ8" s="852"/>
      <c r="BA8" s="859"/>
      <c r="BB8" s="854">
        <v>26</v>
      </c>
      <c r="BC8" s="854"/>
      <c r="BD8" s="854"/>
      <c r="BE8" s="854"/>
      <c r="BF8" s="854"/>
      <c r="BG8" s="854"/>
      <c r="BH8" s="854"/>
      <c r="BI8" s="854">
        <v>7</v>
      </c>
      <c r="BJ8" s="854"/>
      <c r="BK8" s="854"/>
      <c r="BL8" s="854"/>
      <c r="BM8" s="854"/>
      <c r="BN8" s="854"/>
      <c r="BO8" s="854"/>
    </row>
    <row r="9" spans="3:67" ht="27.75" customHeight="1">
      <c r="C9" s="732" t="s">
        <v>136</v>
      </c>
      <c r="D9" s="732"/>
      <c r="E9" s="732"/>
      <c r="F9" s="732"/>
      <c r="G9" s="732"/>
      <c r="H9" s="732"/>
      <c r="I9" s="732"/>
      <c r="J9" s="732"/>
      <c r="K9" s="854">
        <v>11541</v>
      </c>
      <c r="L9" s="854"/>
      <c r="M9" s="854"/>
      <c r="N9" s="854"/>
      <c r="O9" s="854"/>
      <c r="P9" s="854"/>
      <c r="Q9" s="854"/>
      <c r="R9" s="854"/>
      <c r="S9" s="861">
        <v>11526</v>
      </c>
      <c r="T9" s="852"/>
      <c r="U9" s="852"/>
      <c r="V9" s="852"/>
      <c r="W9" s="852"/>
      <c r="X9" s="852"/>
      <c r="Y9" s="852"/>
      <c r="Z9" s="852">
        <v>750</v>
      </c>
      <c r="AA9" s="852"/>
      <c r="AB9" s="852"/>
      <c r="AC9" s="852"/>
      <c r="AD9" s="852"/>
      <c r="AE9" s="852"/>
      <c r="AF9" s="852"/>
      <c r="AG9" s="852">
        <v>3955</v>
      </c>
      <c r="AH9" s="852"/>
      <c r="AI9" s="852"/>
      <c r="AJ9" s="852"/>
      <c r="AK9" s="852"/>
      <c r="AL9" s="852"/>
      <c r="AM9" s="852"/>
      <c r="AN9" s="852">
        <v>1769</v>
      </c>
      <c r="AO9" s="852"/>
      <c r="AP9" s="852"/>
      <c r="AQ9" s="852"/>
      <c r="AR9" s="852"/>
      <c r="AS9" s="852"/>
      <c r="AT9" s="852"/>
      <c r="AU9" s="852">
        <v>1360</v>
      </c>
      <c r="AV9" s="852"/>
      <c r="AW9" s="852"/>
      <c r="AX9" s="852"/>
      <c r="AY9" s="852"/>
      <c r="AZ9" s="852"/>
      <c r="BA9" s="859"/>
      <c r="BB9" s="854">
        <v>12</v>
      </c>
      <c r="BC9" s="854"/>
      <c r="BD9" s="854"/>
      <c r="BE9" s="854"/>
      <c r="BF9" s="854"/>
      <c r="BG9" s="854"/>
      <c r="BH9" s="854"/>
      <c r="BI9" s="854">
        <v>3</v>
      </c>
      <c r="BJ9" s="854"/>
      <c r="BK9" s="854"/>
      <c r="BL9" s="854"/>
      <c r="BM9" s="854"/>
      <c r="BN9" s="854"/>
      <c r="BO9" s="854"/>
    </row>
    <row r="10" spans="3:67" ht="27.75" customHeight="1">
      <c r="C10" s="732" t="s">
        <v>137</v>
      </c>
      <c r="D10" s="732"/>
      <c r="E10" s="732"/>
      <c r="F10" s="732"/>
      <c r="G10" s="732"/>
      <c r="H10" s="732"/>
      <c r="I10" s="732"/>
      <c r="J10" s="732"/>
      <c r="K10" s="854">
        <v>7657</v>
      </c>
      <c r="L10" s="854"/>
      <c r="M10" s="854"/>
      <c r="N10" s="854"/>
      <c r="O10" s="854"/>
      <c r="P10" s="854"/>
      <c r="Q10" s="854"/>
      <c r="R10" s="854"/>
      <c r="S10" s="861">
        <v>7646</v>
      </c>
      <c r="T10" s="852"/>
      <c r="U10" s="852"/>
      <c r="V10" s="852"/>
      <c r="W10" s="852"/>
      <c r="X10" s="852"/>
      <c r="Y10" s="852"/>
      <c r="Z10" s="852">
        <v>528</v>
      </c>
      <c r="AA10" s="852"/>
      <c r="AB10" s="852"/>
      <c r="AC10" s="852"/>
      <c r="AD10" s="852"/>
      <c r="AE10" s="852"/>
      <c r="AF10" s="852"/>
      <c r="AG10" s="852">
        <v>2958</v>
      </c>
      <c r="AH10" s="852"/>
      <c r="AI10" s="852"/>
      <c r="AJ10" s="852"/>
      <c r="AK10" s="852"/>
      <c r="AL10" s="852"/>
      <c r="AM10" s="852"/>
      <c r="AN10" s="852">
        <v>1042</v>
      </c>
      <c r="AO10" s="852"/>
      <c r="AP10" s="852"/>
      <c r="AQ10" s="852"/>
      <c r="AR10" s="852"/>
      <c r="AS10" s="852"/>
      <c r="AT10" s="852"/>
      <c r="AU10" s="852">
        <v>1205</v>
      </c>
      <c r="AV10" s="852"/>
      <c r="AW10" s="852"/>
      <c r="AX10" s="852"/>
      <c r="AY10" s="852"/>
      <c r="AZ10" s="852"/>
      <c r="BA10" s="859"/>
      <c r="BB10" s="854">
        <v>7</v>
      </c>
      <c r="BC10" s="854"/>
      <c r="BD10" s="854"/>
      <c r="BE10" s="854"/>
      <c r="BF10" s="854"/>
      <c r="BG10" s="854"/>
      <c r="BH10" s="854"/>
      <c r="BI10" s="854">
        <v>4</v>
      </c>
      <c r="BJ10" s="854"/>
      <c r="BK10" s="854"/>
      <c r="BL10" s="854"/>
      <c r="BM10" s="854"/>
      <c r="BN10" s="854"/>
      <c r="BO10" s="854"/>
    </row>
    <row r="11" spans="3:67" ht="27.75" customHeight="1">
      <c r="C11" s="645" t="s">
        <v>109</v>
      </c>
      <c r="D11" s="645"/>
      <c r="E11" s="645"/>
      <c r="F11" s="645"/>
      <c r="G11" s="645"/>
      <c r="H11" s="645"/>
      <c r="I11" s="645"/>
      <c r="J11" s="645"/>
      <c r="K11" s="850">
        <v>18847</v>
      </c>
      <c r="L11" s="850"/>
      <c r="M11" s="850"/>
      <c r="N11" s="850"/>
      <c r="O11" s="850"/>
      <c r="P11" s="850"/>
      <c r="Q11" s="850"/>
      <c r="R11" s="850"/>
      <c r="S11" s="862">
        <v>18812</v>
      </c>
      <c r="T11" s="851"/>
      <c r="U11" s="851"/>
      <c r="V11" s="851"/>
      <c r="W11" s="851"/>
      <c r="X11" s="851"/>
      <c r="Y11" s="851"/>
      <c r="Z11" s="851">
        <v>4213</v>
      </c>
      <c r="AA11" s="851"/>
      <c r="AB11" s="851"/>
      <c r="AC11" s="851"/>
      <c r="AD11" s="851"/>
      <c r="AE11" s="851"/>
      <c r="AF11" s="851"/>
      <c r="AG11" s="851">
        <v>6721</v>
      </c>
      <c r="AH11" s="851"/>
      <c r="AI11" s="851"/>
      <c r="AJ11" s="851"/>
      <c r="AK11" s="851"/>
      <c r="AL11" s="851"/>
      <c r="AM11" s="851"/>
      <c r="AN11" s="851">
        <v>985</v>
      </c>
      <c r="AO11" s="851"/>
      <c r="AP11" s="851"/>
      <c r="AQ11" s="851"/>
      <c r="AR11" s="851"/>
      <c r="AS11" s="851"/>
      <c r="AT11" s="851"/>
      <c r="AU11" s="851">
        <v>1790</v>
      </c>
      <c r="AV11" s="851"/>
      <c r="AW11" s="851"/>
      <c r="AX11" s="851"/>
      <c r="AY11" s="851"/>
      <c r="AZ11" s="851"/>
      <c r="BA11" s="860"/>
      <c r="BB11" s="850">
        <v>9</v>
      </c>
      <c r="BC11" s="850"/>
      <c r="BD11" s="850"/>
      <c r="BE11" s="850"/>
      <c r="BF11" s="850"/>
      <c r="BG11" s="850"/>
      <c r="BH11" s="850"/>
      <c r="BI11" s="850">
        <v>26</v>
      </c>
      <c r="BJ11" s="850"/>
      <c r="BK11" s="850"/>
      <c r="BL11" s="850"/>
      <c r="BM11" s="850"/>
      <c r="BN11" s="850"/>
      <c r="BO11" s="850"/>
    </row>
    <row r="12" spans="3:37" ht="15" customHeight="1">
      <c r="C12" s="62" t="s">
        <v>620</v>
      </c>
      <c r="E12" s="34"/>
      <c r="F12" s="34"/>
      <c r="G12" s="34"/>
      <c r="H12" s="34" t="s">
        <v>622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ht="15" customHeight="1">
      <c r="C13" s="68" t="s">
        <v>621</v>
      </c>
    </row>
    <row r="17" ht="22.5" customHeight="1">
      <c r="C17" s="25" t="s">
        <v>138</v>
      </c>
    </row>
    <row r="18" spans="25:67" ht="15" customHeight="1"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BO18" s="12" t="s">
        <v>654</v>
      </c>
    </row>
    <row r="19" spans="3:67" ht="52.5" customHeight="1">
      <c r="C19" s="579" t="s">
        <v>131</v>
      </c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 t="s">
        <v>142</v>
      </c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 t="s">
        <v>143</v>
      </c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834" t="s">
        <v>681</v>
      </c>
      <c r="AQ19" s="835"/>
      <c r="AR19" s="835"/>
      <c r="AS19" s="835"/>
      <c r="AT19" s="835"/>
      <c r="AU19" s="835"/>
      <c r="AV19" s="835"/>
      <c r="AW19" s="835"/>
      <c r="AX19" s="835"/>
      <c r="AY19" s="835"/>
      <c r="AZ19" s="835"/>
      <c r="BA19" s="835"/>
      <c r="BB19" s="836"/>
      <c r="BC19" s="841" t="s">
        <v>661</v>
      </c>
      <c r="BD19" s="842"/>
      <c r="BE19" s="842"/>
      <c r="BF19" s="842"/>
      <c r="BG19" s="842"/>
      <c r="BH19" s="842"/>
      <c r="BI19" s="842"/>
      <c r="BJ19" s="842"/>
      <c r="BK19" s="842"/>
      <c r="BL19" s="842"/>
      <c r="BM19" s="842"/>
      <c r="BN19" s="842"/>
      <c r="BO19" s="842"/>
    </row>
    <row r="20" spans="3:67" ht="34.5" customHeight="1">
      <c r="C20" s="848" t="s">
        <v>73</v>
      </c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37">
        <v>14047594</v>
      </c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7">
        <v>16315279</v>
      </c>
      <c r="AD20" s="838"/>
      <c r="AE20" s="838"/>
      <c r="AF20" s="838"/>
      <c r="AG20" s="838"/>
      <c r="AH20" s="838"/>
      <c r="AI20" s="838"/>
      <c r="AJ20" s="838"/>
      <c r="AK20" s="838"/>
      <c r="AL20" s="838"/>
      <c r="AM20" s="838"/>
      <c r="AN20" s="838"/>
      <c r="AO20" s="838"/>
      <c r="AP20" s="837">
        <f aca="true" t="shared" si="0" ref="AP20:AP25">AC20-P20</f>
        <v>2267685</v>
      </c>
      <c r="AQ20" s="838"/>
      <c r="AR20" s="838"/>
      <c r="AS20" s="838"/>
      <c r="AT20" s="838"/>
      <c r="AU20" s="838"/>
      <c r="AV20" s="838"/>
      <c r="AW20" s="838"/>
      <c r="AX20" s="838"/>
      <c r="AY20" s="838"/>
      <c r="AZ20" s="838"/>
      <c r="BA20" s="838"/>
      <c r="BB20" s="838"/>
      <c r="BC20" s="843">
        <f aca="true" t="shared" si="1" ref="BC20:BC25">AC20/P20*100</f>
        <v>116.14287115644146</v>
      </c>
      <c r="BD20" s="844"/>
      <c r="BE20" s="844"/>
      <c r="BF20" s="844"/>
      <c r="BG20" s="844"/>
      <c r="BH20" s="844"/>
      <c r="BI20" s="844"/>
      <c r="BJ20" s="844"/>
      <c r="BK20" s="844"/>
      <c r="BL20" s="844"/>
      <c r="BM20" s="844"/>
      <c r="BN20" s="844"/>
      <c r="BO20" s="845"/>
    </row>
    <row r="21" spans="3:67" ht="34.5" customHeight="1">
      <c r="C21" s="848" t="s">
        <v>139</v>
      </c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37">
        <v>9733276</v>
      </c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7">
        <v>11776348</v>
      </c>
      <c r="AD21" s="838"/>
      <c r="AE21" s="838"/>
      <c r="AF21" s="838"/>
      <c r="AG21" s="838"/>
      <c r="AH21" s="838"/>
      <c r="AI21" s="838"/>
      <c r="AJ21" s="838"/>
      <c r="AK21" s="838"/>
      <c r="AL21" s="838"/>
      <c r="AM21" s="838"/>
      <c r="AN21" s="838"/>
      <c r="AO21" s="838"/>
      <c r="AP21" s="837">
        <f t="shared" si="0"/>
        <v>2043072</v>
      </c>
      <c r="AQ21" s="838"/>
      <c r="AR21" s="838"/>
      <c r="AS21" s="838"/>
      <c r="AT21" s="838"/>
      <c r="AU21" s="838"/>
      <c r="AV21" s="838"/>
      <c r="AW21" s="838"/>
      <c r="AX21" s="838"/>
      <c r="AY21" s="838"/>
      <c r="AZ21" s="838"/>
      <c r="BA21" s="838"/>
      <c r="BB21" s="838"/>
      <c r="BC21" s="843">
        <f t="shared" si="1"/>
        <v>120.99058939662248</v>
      </c>
      <c r="BD21" s="844"/>
      <c r="BE21" s="844"/>
      <c r="BF21" s="844"/>
      <c r="BG21" s="844"/>
      <c r="BH21" s="844"/>
      <c r="BI21" s="844"/>
      <c r="BJ21" s="844"/>
      <c r="BK21" s="844"/>
      <c r="BL21" s="844"/>
      <c r="BM21" s="844"/>
      <c r="BN21" s="844"/>
      <c r="BO21" s="845"/>
    </row>
    <row r="22" spans="3:67" ht="34.5" customHeight="1">
      <c r="C22" s="848" t="s">
        <v>140</v>
      </c>
      <c r="D22" s="849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37">
        <v>4234381</v>
      </c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7">
        <v>3883827</v>
      </c>
      <c r="AD22" s="838"/>
      <c r="AE22" s="838"/>
      <c r="AF22" s="838"/>
      <c r="AG22" s="838"/>
      <c r="AH22" s="838"/>
      <c r="AI22" s="838"/>
      <c r="AJ22" s="838"/>
      <c r="AK22" s="838"/>
      <c r="AL22" s="838"/>
      <c r="AM22" s="838"/>
      <c r="AN22" s="838"/>
      <c r="AO22" s="838"/>
      <c r="AP22" s="837">
        <f t="shared" si="0"/>
        <v>-350554</v>
      </c>
      <c r="AQ22" s="838"/>
      <c r="AR22" s="838"/>
      <c r="AS22" s="838"/>
      <c r="AT22" s="838"/>
      <c r="AU22" s="838"/>
      <c r="AV22" s="838"/>
      <c r="AW22" s="838"/>
      <c r="AX22" s="838"/>
      <c r="AY22" s="838"/>
      <c r="AZ22" s="838"/>
      <c r="BA22" s="838"/>
      <c r="BB22" s="838"/>
      <c r="BC22" s="843">
        <f t="shared" si="1"/>
        <v>91.72124567912051</v>
      </c>
      <c r="BD22" s="844"/>
      <c r="BE22" s="844"/>
      <c r="BF22" s="844"/>
      <c r="BG22" s="844"/>
      <c r="BH22" s="844"/>
      <c r="BI22" s="844"/>
      <c r="BJ22" s="844"/>
      <c r="BK22" s="844"/>
      <c r="BL22" s="844"/>
      <c r="BM22" s="844"/>
      <c r="BN22" s="844"/>
      <c r="BO22" s="845"/>
    </row>
    <row r="23" spans="3:67" ht="34.5" customHeight="1">
      <c r="C23" s="848" t="s">
        <v>141</v>
      </c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37">
        <v>55476</v>
      </c>
      <c r="Q23" s="838"/>
      <c r="R23" s="838"/>
      <c r="S23" s="838"/>
      <c r="T23" s="838"/>
      <c r="U23" s="838"/>
      <c r="V23" s="838"/>
      <c r="W23" s="838"/>
      <c r="X23" s="838"/>
      <c r="Y23" s="838"/>
      <c r="Z23" s="838"/>
      <c r="AA23" s="838"/>
      <c r="AB23" s="838"/>
      <c r="AC23" s="837">
        <v>60135</v>
      </c>
      <c r="AD23" s="838"/>
      <c r="AE23" s="838"/>
      <c r="AF23" s="838"/>
      <c r="AG23" s="838"/>
      <c r="AH23" s="838"/>
      <c r="AI23" s="838"/>
      <c r="AJ23" s="838"/>
      <c r="AK23" s="838"/>
      <c r="AL23" s="838"/>
      <c r="AM23" s="838"/>
      <c r="AN23" s="838"/>
      <c r="AO23" s="838"/>
      <c r="AP23" s="837">
        <f t="shared" si="0"/>
        <v>4659</v>
      </c>
      <c r="AQ23" s="838"/>
      <c r="AR23" s="838"/>
      <c r="AS23" s="838"/>
      <c r="AT23" s="838"/>
      <c r="AU23" s="838"/>
      <c r="AV23" s="838"/>
      <c r="AW23" s="838"/>
      <c r="AX23" s="838"/>
      <c r="AY23" s="838"/>
      <c r="AZ23" s="838"/>
      <c r="BA23" s="838"/>
      <c r="BB23" s="838"/>
      <c r="BC23" s="843">
        <f t="shared" si="1"/>
        <v>108.39822626000432</v>
      </c>
      <c r="BD23" s="844"/>
      <c r="BE23" s="844"/>
      <c r="BF23" s="844"/>
      <c r="BG23" s="844"/>
      <c r="BH23" s="844"/>
      <c r="BI23" s="844"/>
      <c r="BJ23" s="844"/>
      <c r="BK23" s="844"/>
      <c r="BL23" s="844"/>
      <c r="BM23" s="844"/>
      <c r="BN23" s="844"/>
      <c r="BO23" s="845"/>
    </row>
    <row r="24" spans="3:67" ht="34.5" customHeight="1">
      <c r="C24" s="848" t="s">
        <v>507</v>
      </c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37">
        <v>24461</v>
      </c>
      <c r="Q24" s="838"/>
      <c r="R24" s="838"/>
      <c r="S24" s="838"/>
      <c r="T24" s="838"/>
      <c r="U24" s="838"/>
      <c r="V24" s="838"/>
      <c r="W24" s="838"/>
      <c r="X24" s="838"/>
      <c r="Y24" s="838"/>
      <c r="Z24" s="838"/>
      <c r="AA24" s="838"/>
      <c r="AB24" s="838"/>
      <c r="AC24" s="837">
        <v>25419</v>
      </c>
      <c r="AD24" s="838"/>
      <c r="AE24" s="838"/>
      <c r="AF24" s="838"/>
      <c r="AG24" s="838"/>
      <c r="AH24" s="838"/>
      <c r="AI24" s="838"/>
      <c r="AJ24" s="838"/>
      <c r="AK24" s="838"/>
      <c r="AL24" s="838"/>
      <c r="AM24" s="838"/>
      <c r="AN24" s="838"/>
      <c r="AO24" s="838"/>
      <c r="AP24" s="837">
        <f t="shared" si="0"/>
        <v>958</v>
      </c>
      <c r="AQ24" s="838"/>
      <c r="AR24" s="838"/>
      <c r="AS24" s="838"/>
      <c r="AT24" s="838"/>
      <c r="AU24" s="838"/>
      <c r="AV24" s="838"/>
      <c r="AW24" s="838"/>
      <c r="AX24" s="838"/>
      <c r="AY24" s="838"/>
      <c r="AZ24" s="838"/>
      <c r="BA24" s="838"/>
      <c r="BB24" s="838"/>
      <c r="BC24" s="843">
        <f t="shared" si="1"/>
        <v>103.91643841216631</v>
      </c>
      <c r="BD24" s="844"/>
      <c r="BE24" s="844"/>
      <c r="BF24" s="844"/>
      <c r="BG24" s="844"/>
      <c r="BH24" s="844"/>
      <c r="BI24" s="844"/>
      <c r="BJ24" s="844"/>
      <c r="BK24" s="844"/>
      <c r="BL24" s="844"/>
      <c r="BM24" s="844"/>
      <c r="BN24" s="844"/>
      <c r="BO24" s="845"/>
    </row>
    <row r="25" spans="3:67" ht="34.5" customHeight="1">
      <c r="C25" s="846" t="s">
        <v>74</v>
      </c>
      <c r="D25" s="847"/>
      <c r="E25" s="847"/>
      <c r="F25" s="847"/>
      <c r="G25" s="847"/>
      <c r="H25" s="847"/>
      <c r="I25" s="847"/>
      <c r="J25" s="847"/>
      <c r="K25" s="847"/>
      <c r="L25" s="847"/>
      <c r="M25" s="847"/>
      <c r="N25" s="847"/>
      <c r="O25" s="847"/>
      <c r="P25" s="839">
        <v>70829</v>
      </c>
      <c r="Q25" s="840"/>
      <c r="R25" s="840"/>
      <c r="S25" s="840"/>
      <c r="T25" s="840"/>
      <c r="U25" s="840"/>
      <c r="V25" s="840"/>
      <c r="W25" s="840"/>
      <c r="X25" s="840"/>
      <c r="Y25" s="840"/>
      <c r="Z25" s="840"/>
      <c r="AA25" s="840"/>
      <c r="AB25" s="840"/>
      <c r="AC25" s="839">
        <v>67567</v>
      </c>
      <c r="AD25" s="840"/>
      <c r="AE25" s="840"/>
      <c r="AF25" s="840"/>
      <c r="AG25" s="840"/>
      <c r="AH25" s="840"/>
      <c r="AI25" s="840"/>
      <c r="AJ25" s="840"/>
      <c r="AK25" s="840"/>
      <c r="AL25" s="840"/>
      <c r="AM25" s="840"/>
      <c r="AN25" s="840"/>
      <c r="AO25" s="840"/>
      <c r="AP25" s="839">
        <f t="shared" si="0"/>
        <v>-3262</v>
      </c>
      <c r="AQ25" s="840"/>
      <c r="AR25" s="840"/>
      <c r="AS25" s="840"/>
      <c r="AT25" s="840"/>
      <c r="AU25" s="840"/>
      <c r="AV25" s="840"/>
      <c r="AW25" s="840"/>
      <c r="AX25" s="840"/>
      <c r="AY25" s="840"/>
      <c r="AZ25" s="840"/>
      <c r="BA25" s="840"/>
      <c r="BB25" s="840"/>
      <c r="BC25" s="831">
        <f t="shared" si="1"/>
        <v>95.39454178373265</v>
      </c>
      <c r="BD25" s="832"/>
      <c r="BE25" s="832"/>
      <c r="BF25" s="832"/>
      <c r="BG25" s="832"/>
      <c r="BH25" s="832"/>
      <c r="BI25" s="832"/>
      <c r="BJ25" s="832"/>
      <c r="BK25" s="832"/>
      <c r="BL25" s="832"/>
      <c r="BM25" s="832"/>
      <c r="BN25" s="832"/>
      <c r="BO25" s="833"/>
    </row>
  </sheetData>
  <sheetProtection/>
  <mergeCells count="108">
    <mergeCell ref="C19:O19"/>
    <mergeCell ref="P19:AB19"/>
    <mergeCell ref="AC19:AO19"/>
    <mergeCell ref="C3:J4"/>
    <mergeCell ref="C5:J5"/>
    <mergeCell ref="C6:J6"/>
    <mergeCell ref="C7:J7"/>
    <mergeCell ref="C8:J8"/>
    <mergeCell ref="C9:J9"/>
    <mergeCell ref="C10:J10"/>
    <mergeCell ref="C11:J11"/>
    <mergeCell ref="K11:R11"/>
    <mergeCell ref="K5:R5"/>
    <mergeCell ref="K6:R6"/>
    <mergeCell ref="K7:R7"/>
    <mergeCell ref="K8:R8"/>
    <mergeCell ref="K9:R9"/>
    <mergeCell ref="K10:R10"/>
    <mergeCell ref="S4:Y4"/>
    <mergeCell ref="S5:Y5"/>
    <mergeCell ref="S6:Y6"/>
    <mergeCell ref="S7:Y7"/>
    <mergeCell ref="S8:Y8"/>
    <mergeCell ref="S9:Y9"/>
    <mergeCell ref="S10:Y10"/>
    <mergeCell ref="K3:R4"/>
    <mergeCell ref="S11:Y11"/>
    <mergeCell ref="Z4:AF4"/>
    <mergeCell ref="Z5:AF5"/>
    <mergeCell ref="Z6:AF6"/>
    <mergeCell ref="Z7:AF7"/>
    <mergeCell ref="Z8:AF8"/>
    <mergeCell ref="Z9:AF9"/>
    <mergeCell ref="Z10:AF10"/>
    <mergeCell ref="Z11:AF11"/>
    <mergeCell ref="AG4:AM4"/>
    <mergeCell ref="AG5:AM5"/>
    <mergeCell ref="AG6:AM6"/>
    <mergeCell ref="AG7:AM7"/>
    <mergeCell ref="AG8:AM8"/>
    <mergeCell ref="AG9:AM9"/>
    <mergeCell ref="AG10:AM10"/>
    <mergeCell ref="AG11:AM11"/>
    <mergeCell ref="AU8:BA8"/>
    <mergeCell ref="AU9:BA9"/>
    <mergeCell ref="AU10:BA10"/>
    <mergeCell ref="AU11:BA11"/>
    <mergeCell ref="AN4:AT4"/>
    <mergeCell ref="AN5:AT5"/>
    <mergeCell ref="AN6:AT6"/>
    <mergeCell ref="AN7:AT7"/>
    <mergeCell ref="AN8:AT8"/>
    <mergeCell ref="AN9:AT9"/>
    <mergeCell ref="S3:BA3"/>
    <mergeCell ref="BB3:BH4"/>
    <mergeCell ref="BB5:BH5"/>
    <mergeCell ref="BB6:BH6"/>
    <mergeCell ref="BB7:BH7"/>
    <mergeCell ref="BB8:BH8"/>
    <mergeCell ref="AU4:BA4"/>
    <mergeCell ref="AU5:BA5"/>
    <mergeCell ref="AU6:BA6"/>
    <mergeCell ref="AU7:BA7"/>
    <mergeCell ref="BC24:BO24"/>
    <mergeCell ref="BI3:BO4"/>
    <mergeCell ref="BI5:BO5"/>
    <mergeCell ref="BI6:BO6"/>
    <mergeCell ref="BI7:BO7"/>
    <mergeCell ref="BI8:BO8"/>
    <mergeCell ref="BI9:BO9"/>
    <mergeCell ref="BI10:BO10"/>
    <mergeCell ref="BB9:BH9"/>
    <mergeCell ref="BB10:BH10"/>
    <mergeCell ref="BB11:BH11"/>
    <mergeCell ref="AN11:AT11"/>
    <mergeCell ref="BC22:BO22"/>
    <mergeCell ref="BC23:BO23"/>
    <mergeCell ref="AN10:AT10"/>
    <mergeCell ref="BI11:BO11"/>
    <mergeCell ref="C20:O20"/>
    <mergeCell ref="C21:O21"/>
    <mergeCell ref="C22:O22"/>
    <mergeCell ref="C23:O23"/>
    <mergeCell ref="C24:O24"/>
    <mergeCell ref="AP21:BB21"/>
    <mergeCell ref="AP22:BB22"/>
    <mergeCell ref="AP23:BB23"/>
    <mergeCell ref="AP24:BB24"/>
    <mergeCell ref="C25:O25"/>
    <mergeCell ref="AC25:AO25"/>
    <mergeCell ref="P20:AB20"/>
    <mergeCell ref="P21:AB21"/>
    <mergeCell ref="P22:AB22"/>
    <mergeCell ref="P23:AB23"/>
    <mergeCell ref="P24:AB24"/>
    <mergeCell ref="P25:AB25"/>
    <mergeCell ref="AC20:AO20"/>
    <mergeCell ref="AC21:AO21"/>
    <mergeCell ref="BC25:BO25"/>
    <mergeCell ref="AP19:BB19"/>
    <mergeCell ref="AP20:BB20"/>
    <mergeCell ref="AC22:AO22"/>
    <mergeCell ref="AC23:AO23"/>
    <mergeCell ref="AC24:AO24"/>
    <mergeCell ref="AP25:BB25"/>
    <mergeCell ref="BC19:BO19"/>
    <mergeCell ref="BC20:BO20"/>
    <mergeCell ref="BC21:BO2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X62"/>
  <sheetViews>
    <sheetView tabSelected="1" view="pageBreakPreview" zoomScaleNormal="70" zoomScaleSheetLayoutView="100" zoomScalePageLayoutView="0" workbookViewId="0" topLeftCell="A1">
      <selection activeCell="BV60" sqref="BV60:DC62"/>
    </sheetView>
  </sheetViews>
  <sheetFormatPr defaultColWidth="2.375" defaultRowHeight="15" customHeight="1"/>
  <cols>
    <col min="1" max="180" width="0.5" style="25" customWidth="1"/>
    <col min="181" max="182" width="1.25" style="25" customWidth="1"/>
    <col min="183" max="16384" width="2.375" style="25" customWidth="1"/>
  </cols>
  <sheetData>
    <row r="1" ht="15" customHeight="1">
      <c r="A1" s="25" t="s">
        <v>144</v>
      </c>
    </row>
    <row r="4" spans="1:180" ht="15" customHeight="1">
      <c r="A4" s="724" t="s">
        <v>451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24"/>
      <c r="AO4" s="724"/>
      <c r="AP4" s="724"/>
      <c r="AQ4" s="724"/>
      <c r="AR4" s="724"/>
      <c r="AS4" s="724"/>
      <c r="AT4" s="724"/>
      <c r="AU4" s="724"/>
      <c r="AV4" s="724"/>
      <c r="AW4" s="724"/>
      <c r="AX4" s="724"/>
      <c r="AY4" s="724"/>
      <c r="AZ4" s="724"/>
      <c r="BA4" s="724"/>
      <c r="BB4" s="724"/>
      <c r="BC4" s="724"/>
      <c r="BD4" s="724"/>
      <c r="BE4" s="724"/>
      <c r="BF4" s="724"/>
      <c r="BG4" s="724"/>
      <c r="BH4" s="724"/>
      <c r="BI4" s="724"/>
      <c r="BJ4" s="724"/>
      <c r="BK4" s="724"/>
      <c r="BL4" s="724"/>
      <c r="BM4" s="724"/>
      <c r="BN4" s="724"/>
      <c r="BO4" s="724"/>
      <c r="BP4" s="724"/>
      <c r="BQ4" s="724"/>
      <c r="BR4" s="724"/>
      <c r="BS4" s="724"/>
      <c r="BT4" s="724"/>
      <c r="BU4" s="772"/>
      <c r="BV4" s="70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69"/>
      <c r="DD4" s="723" t="s">
        <v>147</v>
      </c>
      <c r="DE4" s="724"/>
      <c r="DF4" s="724"/>
      <c r="DG4" s="724"/>
      <c r="DH4" s="724"/>
      <c r="DI4" s="724"/>
      <c r="DJ4" s="724"/>
      <c r="DK4" s="724"/>
      <c r="DL4" s="724"/>
      <c r="DM4" s="724"/>
      <c r="DN4" s="724"/>
      <c r="DO4" s="724"/>
      <c r="DP4" s="724"/>
      <c r="DQ4" s="724"/>
      <c r="DR4" s="724"/>
      <c r="DS4" s="724"/>
      <c r="DT4" s="724"/>
      <c r="DU4" s="724"/>
      <c r="DV4" s="724"/>
      <c r="DW4" s="724"/>
      <c r="DX4" s="724"/>
      <c r="DY4" s="724"/>
      <c r="DZ4" s="724"/>
      <c r="EA4" s="724"/>
      <c r="EB4" s="724"/>
      <c r="EC4" s="724"/>
      <c r="ED4" s="724"/>
      <c r="EE4" s="724"/>
      <c r="EF4" s="724"/>
      <c r="EG4" s="724"/>
      <c r="EH4" s="724"/>
      <c r="EI4" s="724"/>
      <c r="EJ4" s="724"/>
      <c r="EK4" s="724"/>
      <c r="EL4" s="724"/>
      <c r="EM4" s="724"/>
      <c r="EN4" s="724"/>
      <c r="EO4" s="724"/>
      <c r="EP4" s="724"/>
      <c r="EQ4" s="724"/>
      <c r="ER4" s="724"/>
      <c r="ES4" s="724"/>
      <c r="ET4" s="724"/>
      <c r="EU4" s="724"/>
      <c r="EV4" s="724"/>
      <c r="EW4" s="724"/>
      <c r="EX4" s="724"/>
      <c r="EY4" s="724"/>
      <c r="EZ4" s="724"/>
      <c r="FA4" s="724"/>
      <c r="FB4" s="724"/>
      <c r="FC4" s="724"/>
      <c r="FD4" s="724"/>
      <c r="FE4" s="724"/>
      <c r="FF4" s="724"/>
      <c r="FG4" s="724"/>
      <c r="FH4" s="724"/>
      <c r="FI4" s="724"/>
      <c r="FJ4" s="724"/>
      <c r="FK4" s="724"/>
      <c r="FL4" s="724"/>
      <c r="FM4" s="724"/>
      <c r="FN4" s="724"/>
      <c r="FO4" s="724"/>
      <c r="FP4" s="724"/>
      <c r="FQ4" s="724"/>
      <c r="FR4" s="724"/>
      <c r="FS4" s="724"/>
      <c r="FT4" s="724"/>
      <c r="FU4" s="724"/>
      <c r="FV4" s="724"/>
      <c r="FW4" s="724"/>
      <c r="FX4" s="724"/>
    </row>
    <row r="5" spans="1:180" ht="15" customHeight="1">
      <c r="A5" s="724"/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4"/>
      <c r="AX5" s="724"/>
      <c r="AY5" s="724"/>
      <c r="AZ5" s="724"/>
      <c r="BA5" s="724"/>
      <c r="BB5" s="724"/>
      <c r="BC5" s="724"/>
      <c r="BD5" s="724"/>
      <c r="BE5" s="724"/>
      <c r="BF5" s="724"/>
      <c r="BG5" s="724"/>
      <c r="BH5" s="724"/>
      <c r="BI5" s="724"/>
      <c r="BJ5" s="724"/>
      <c r="BK5" s="724"/>
      <c r="BL5" s="724"/>
      <c r="BM5" s="724"/>
      <c r="BN5" s="724"/>
      <c r="BO5" s="724"/>
      <c r="BP5" s="724"/>
      <c r="BQ5" s="724"/>
      <c r="BR5" s="724"/>
      <c r="BS5" s="724"/>
      <c r="BT5" s="724"/>
      <c r="BU5" s="772"/>
      <c r="BV5" s="70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69"/>
      <c r="DD5" s="723"/>
      <c r="DE5" s="724"/>
      <c r="DF5" s="724"/>
      <c r="DG5" s="724"/>
      <c r="DH5" s="724"/>
      <c r="DI5" s="724"/>
      <c r="DJ5" s="724"/>
      <c r="DK5" s="724"/>
      <c r="DL5" s="724"/>
      <c r="DM5" s="724"/>
      <c r="DN5" s="724"/>
      <c r="DO5" s="724"/>
      <c r="DP5" s="724"/>
      <c r="DQ5" s="724"/>
      <c r="DR5" s="724"/>
      <c r="DS5" s="724"/>
      <c r="DT5" s="724"/>
      <c r="DU5" s="724"/>
      <c r="DV5" s="724"/>
      <c r="DW5" s="724"/>
      <c r="DX5" s="724"/>
      <c r="DY5" s="724"/>
      <c r="DZ5" s="724"/>
      <c r="EA5" s="724"/>
      <c r="EB5" s="724"/>
      <c r="EC5" s="724"/>
      <c r="ED5" s="724"/>
      <c r="EE5" s="724"/>
      <c r="EF5" s="724"/>
      <c r="EG5" s="724"/>
      <c r="EH5" s="724"/>
      <c r="EI5" s="724"/>
      <c r="EJ5" s="724"/>
      <c r="EK5" s="724"/>
      <c r="EL5" s="724"/>
      <c r="EM5" s="724"/>
      <c r="EN5" s="724"/>
      <c r="EO5" s="724"/>
      <c r="EP5" s="724"/>
      <c r="EQ5" s="724"/>
      <c r="ER5" s="724"/>
      <c r="ES5" s="724"/>
      <c r="ET5" s="724"/>
      <c r="EU5" s="724"/>
      <c r="EV5" s="724"/>
      <c r="EW5" s="724"/>
      <c r="EX5" s="724"/>
      <c r="EY5" s="724"/>
      <c r="EZ5" s="724"/>
      <c r="FA5" s="724"/>
      <c r="FB5" s="724"/>
      <c r="FC5" s="724"/>
      <c r="FD5" s="724"/>
      <c r="FE5" s="724"/>
      <c r="FF5" s="724"/>
      <c r="FG5" s="724"/>
      <c r="FH5" s="724"/>
      <c r="FI5" s="724"/>
      <c r="FJ5" s="724"/>
      <c r="FK5" s="724"/>
      <c r="FL5" s="724"/>
      <c r="FM5" s="724"/>
      <c r="FN5" s="724"/>
      <c r="FO5" s="724"/>
      <c r="FP5" s="724"/>
      <c r="FQ5" s="724"/>
      <c r="FR5" s="724"/>
      <c r="FS5" s="724"/>
      <c r="FT5" s="724"/>
      <c r="FU5" s="724"/>
      <c r="FV5" s="724"/>
      <c r="FW5" s="724"/>
      <c r="FX5" s="724"/>
    </row>
    <row r="6" spans="1:180" ht="15" customHeight="1">
      <c r="A6" s="724"/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4"/>
      <c r="AK6" s="724"/>
      <c r="AL6" s="724"/>
      <c r="AM6" s="724"/>
      <c r="AN6" s="724"/>
      <c r="AO6" s="724"/>
      <c r="AP6" s="724"/>
      <c r="AQ6" s="724"/>
      <c r="AR6" s="724"/>
      <c r="AS6" s="724"/>
      <c r="AT6" s="724"/>
      <c r="AU6" s="724"/>
      <c r="AV6" s="724"/>
      <c r="AW6" s="724"/>
      <c r="AX6" s="724"/>
      <c r="AY6" s="724"/>
      <c r="AZ6" s="724"/>
      <c r="BA6" s="724"/>
      <c r="BB6" s="724"/>
      <c r="BC6" s="724"/>
      <c r="BD6" s="724"/>
      <c r="BE6" s="724"/>
      <c r="BF6" s="724"/>
      <c r="BG6" s="724"/>
      <c r="BH6" s="724"/>
      <c r="BI6" s="724"/>
      <c r="BJ6" s="724"/>
      <c r="BK6" s="724"/>
      <c r="BL6" s="724"/>
      <c r="BM6" s="724"/>
      <c r="BN6" s="724"/>
      <c r="BO6" s="724"/>
      <c r="BP6" s="724"/>
      <c r="BQ6" s="724"/>
      <c r="BR6" s="724"/>
      <c r="BS6" s="724"/>
      <c r="BT6" s="724"/>
      <c r="BU6" s="772"/>
      <c r="BV6" s="70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69"/>
      <c r="DD6" s="723"/>
      <c r="DE6" s="724"/>
      <c r="DF6" s="724"/>
      <c r="DG6" s="724"/>
      <c r="DH6" s="724"/>
      <c r="DI6" s="724"/>
      <c r="DJ6" s="724"/>
      <c r="DK6" s="724"/>
      <c r="DL6" s="724"/>
      <c r="DM6" s="724"/>
      <c r="DN6" s="724"/>
      <c r="DO6" s="724"/>
      <c r="DP6" s="724"/>
      <c r="DQ6" s="724"/>
      <c r="DR6" s="724"/>
      <c r="DS6" s="724"/>
      <c r="DT6" s="724"/>
      <c r="DU6" s="724"/>
      <c r="DV6" s="724"/>
      <c r="DW6" s="724"/>
      <c r="DX6" s="724"/>
      <c r="DY6" s="724"/>
      <c r="DZ6" s="724"/>
      <c r="EA6" s="724"/>
      <c r="EB6" s="724"/>
      <c r="EC6" s="724"/>
      <c r="ED6" s="724"/>
      <c r="EE6" s="724"/>
      <c r="EF6" s="724"/>
      <c r="EG6" s="724"/>
      <c r="EH6" s="724"/>
      <c r="EI6" s="724"/>
      <c r="EJ6" s="724"/>
      <c r="EK6" s="724"/>
      <c r="EL6" s="724"/>
      <c r="EM6" s="724"/>
      <c r="EN6" s="724"/>
      <c r="EO6" s="724"/>
      <c r="EP6" s="724"/>
      <c r="EQ6" s="724"/>
      <c r="ER6" s="724"/>
      <c r="ES6" s="724"/>
      <c r="ET6" s="724"/>
      <c r="EU6" s="724"/>
      <c r="EV6" s="724"/>
      <c r="EW6" s="724"/>
      <c r="EX6" s="724"/>
      <c r="EY6" s="724"/>
      <c r="EZ6" s="724"/>
      <c r="FA6" s="724"/>
      <c r="FB6" s="724"/>
      <c r="FC6" s="724"/>
      <c r="FD6" s="724"/>
      <c r="FE6" s="724"/>
      <c r="FF6" s="724"/>
      <c r="FG6" s="724"/>
      <c r="FH6" s="724"/>
      <c r="FI6" s="724"/>
      <c r="FJ6" s="724"/>
      <c r="FK6" s="724"/>
      <c r="FL6" s="724"/>
      <c r="FM6" s="724"/>
      <c r="FN6" s="724"/>
      <c r="FO6" s="724"/>
      <c r="FP6" s="724"/>
      <c r="FQ6" s="724"/>
      <c r="FR6" s="724"/>
      <c r="FS6" s="724"/>
      <c r="FT6" s="724"/>
      <c r="FU6" s="724"/>
      <c r="FV6" s="724"/>
      <c r="FW6" s="724"/>
      <c r="FX6" s="724"/>
    </row>
    <row r="7" spans="1:180" ht="15" customHeight="1">
      <c r="A7" s="724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4"/>
      <c r="AJ7" s="724"/>
      <c r="AK7" s="724"/>
      <c r="AL7" s="724"/>
      <c r="AM7" s="724"/>
      <c r="AN7" s="724"/>
      <c r="AO7" s="724"/>
      <c r="AP7" s="724"/>
      <c r="AQ7" s="724"/>
      <c r="AR7" s="724"/>
      <c r="AS7" s="724"/>
      <c r="AT7" s="724"/>
      <c r="AU7" s="724"/>
      <c r="AV7" s="724"/>
      <c r="AW7" s="724"/>
      <c r="AX7" s="724"/>
      <c r="AY7" s="724"/>
      <c r="AZ7" s="724"/>
      <c r="BA7" s="724"/>
      <c r="BB7" s="724"/>
      <c r="BC7" s="724"/>
      <c r="BD7" s="724"/>
      <c r="BE7" s="724"/>
      <c r="BF7" s="724"/>
      <c r="BG7" s="724"/>
      <c r="BH7" s="724"/>
      <c r="BI7" s="724"/>
      <c r="BJ7" s="724"/>
      <c r="BK7" s="724"/>
      <c r="BL7" s="724"/>
      <c r="BM7" s="724"/>
      <c r="BN7" s="724"/>
      <c r="BO7" s="724"/>
      <c r="BP7" s="724"/>
      <c r="BQ7" s="724"/>
      <c r="BR7" s="724"/>
      <c r="BS7" s="724"/>
      <c r="BT7" s="724"/>
      <c r="BU7" s="772"/>
      <c r="BV7" s="723" t="s">
        <v>452</v>
      </c>
      <c r="BW7" s="724"/>
      <c r="BX7" s="724"/>
      <c r="BY7" s="724"/>
      <c r="BZ7" s="724"/>
      <c r="CA7" s="724"/>
      <c r="CB7" s="724"/>
      <c r="CC7" s="724"/>
      <c r="CD7" s="724"/>
      <c r="CE7" s="724"/>
      <c r="CF7" s="724"/>
      <c r="CG7" s="724"/>
      <c r="CH7" s="724"/>
      <c r="CI7" s="724"/>
      <c r="CJ7" s="724"/>
      <c r="CK7" s="724"/>
      <c r="CL7" s="724"/>
      <c r="CM7" s="724"/>
      <c r="CN7" s="724"/>
      <c r="CO7" s="724"/>
      <c r="CP7" s="724"/>
      <c r="CQ7" s="724"/>
      <c r="CR7" s="724"/>
      <c r="CS7" s="724"/>
      <c r="CT7" s="724"/>
      <c r="CU7" s="724"/>
      <c r="CV7" s="724"/>
      <c r="CW7" s="724"/>
      <c r="CX7" s="724"/>
      <c r="CY7" s="724"/>
      <c r="CZ7" s="724"/>
      <c r="DA7" s="724"/>
      <c r="DB7" s="724"/>
      <c r="DC7" s="772"/>
      <c r="DD7" s="723"/>
      <c r="DE7" s="724"/>
      <c r="DF7" s="724"/>
      <c r="DG7" s="724"/>
      <c r="DH7" s="724"/>
      <c r="DI7" s="724"/>
      <c r="DJ7" s="724"/>
      <c r="DK7" s="724"/>
      <c r="DL7" s="724"/>
      <c r="DM7" s="724"/>
      <c r="DN7" s="724"/>
      <c r="DO7" s="724"/>
      <c r="DP7" s="724"/>
      <c r="DQ7" s="724"/>
      <c r="DR7" s="724"/>
      <c r="DS7" s="724"/>
      <c r="DT7" s="724"/>
      <c r="DU7" s="724"/>
      <c r="DV7" s="724"/>
      <c r="DW7" s="724"/>
      <c r="DX7" s="724"/>
      <c r="DY7" s="724"/>
      <c r="DZ7" s="724"/>
      <c r="EA7" s="724"/>
      <c r="EB7" s="724"/>
      <c r="EC7" s="724"/>
      <c r="ED7" s="724"/>
      <c r="EE7" s="724"/>
      <c r="EF7" s="724"/>
      <c r="EG7" s="724"/>
      <c r="EH7" s="724"/>
      <c r="EI7" s="724"/>
      <c r="EJ7" s="724"/>
      <c r="EK7" s="724"/>
      <c r="EL7" s="724"/>
      <c r="EM7" s="724"/>
      <c r="EN7" s="724"/>
      <c r="EO7" s="724"/>
      <c r="EP7" s="724"/>
      <c r="EQ7" s="724"/>
      <c r="ER7" s="724"/>
      <c r="ES7" s="724"/>
      <c r="ET7" s="724"/>
      <c r="EU7" s="724"/>
      <c r="EV7" s="724"/>
      <c r="EW7" s="724"/>
      <c r="EX7" s="724"/>
      <c r="EY7" s="724"/>
      <c r="EZ7" s="724"/>
      <c r="FA7" s="724"/>
      <c r="FB7" s="724"/>
      <c r="FC7" s="724"/>
      <c r="FD7" s="724"/>
      <c r="FE7" s="724"/>
      <c r="FF7" s="724"/>
      <c r="FG7" s="724"/>
      <c r="FH7" s="724"/>
      <c r="FI7" s="724"/>
      <c r="FJ7" s="724"/>
      <c r="FK7" s="724"/>
      <c r="FL7" s="724"/>
      <c r="FM7" s="724"/>
      <c r="FN7" s="724"/>
      <c r="FO7" s="724"/>
      <c r="FP7" s="724"/>
      <c r="FQ7" s="724"/>
      <c r="FR7" s="724"/>
      <c r="FS7" s="724"/>
      <c r="FT7" s="724"/>
      <c r="FU7" s="724"/>
      <c r="FV7" s="724"/>
      <c r="FW7" s="724"/>
      <c r="FX7" s="724"/>
    </row>
    <row r="8" spans="1:180" ht="15" customHeight="1">
      <c r="A8" s="724"/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4"/>
      <c r="AQ8" s="724"/>
      <c r="AR8" s="724"/>
      <c r="AS8" s="724"/>
      <c r="AT8" s="724"/>
      <c r="AU8" s="724"/>
      <c r="AV8" s="724"/>
      <c r="AW8" s="724"/>
      <c r="AX8" s="724"/>
      <c r="AY8" s="724"/>
      <c r="AZ8" s="724"/>
      <c r="BA8" s="724"/>
      <c r="BB8" s="724"/>
      <c r="BC8" s="724"/>
      <c r="BD8" s="724"/>
      <c r="BE8" s="724"/>
      <c r="BF8" s="724"/>
      <c r="BG8" s="724"/>
      <c r="BH8" s="724"/>
      <c r="BI8" s="724"/>
      <c r="BJ8" s="724"/>
      <c r="BK8" s="724"/>
      <c r="BL8" s="724"/>
      <c r="BM8" s="724"/>
      <c r="BN8" s="724"/>
      <c r="BO8" s="724"/>
      <c r="BP8" s="724"/>
      <c r="BQ8" s="724"/>
      <c r="BR8" s="724"/>
      <c r="BS8" s="724"/>
      <c r="BT8" s="724"/>
      <c r="BU8" s="772"/>
      <c r="BV8" s="723" t="s">
        <v>145</v>
      </c>
      <c r="BW8" s="724"/>
      <c r="BX8" s="724"/>
      <c r="BY8" s="724"/>
      <c r="BZ8" s="724"/>
      <c r="CA8" s="724"/>
      <c r="CB8" s="724"/>
      <c r="CC8" s="724"/>
      <c r="CD8" s="724"/>
      <c r="CE8" s="724"/>
      <c r="CF8" s="724"/>
      <c r="CG8" s="724"/>
      <c r="CH8" s="724"/>
      <c r="CI8" s="724"/>
      <c r="CJ8" s="724"/>
      <c r="CK8" s="724"/>
      <c r="CL8" s="724"/>
      <c r="CM8" s="724"/>
      <c r="CN8" s="724"/>
      <c r="CO8" s="724"/>
      <c r="CP8" s="724"/>
      <c r="CQ8" s="724"/>
      <c r="CR8" s="724"/>
      <c r="CS8" s="724"/>
      <c r="CT8" s="724"/>
      <c r="CU8" s="724"/>
      <c r="CV8" s="724"/>
      <c r="CW8" s="724"/>
      <c r="CX8" s="724"/>
      <c r="CY8" s="724"/>
      <c r="CZ8" s="724"/>
      <c r="DA8" s="724"/>
      <c r="DB8" s="724"/>
      <c r="DC8" s="772"/>
      <c r="DD8" s="723"/>
      <c r="DE8" s="724"/>
      <c r="DF8" s="724"/>
      <c r="DG8" s="724"/>
      <c r="DH8" s="724"/>
      <c r="DI8" s="724"/>
      <c r="DJ8" s="724"/>
      <c r="DK8" s="724"/>
      <c r="DL8" s="724"/>
      <c r="DM8" s="724"/>
      <c r="DN8" s="724"/>
      <c r="DO8" s="724"/>
      <c r="DP8" s="724"/>
      <c r="DQ8" s="724"/>
      <c r="DR8" s="724"/>
      <c r="DS8" s="724"/>
      <c r="DT8" s="724"/>
      <c r="DU8" s="724"/>
      <c r="DV8" s="724"/>
      <c r="DW8" s="724"/>
      <c r="DX8" s="724"/>
      <c r="DY8" s="724"/>
      <c r="DZ8" s="724"/>
      <c r="EA8" s="724"/>
      <c r="EB8" s="724"/>
      <c r="EC8" s="724"/>
      <c r="ED8" s="724"/>
      <c r="EE8" s="724"/>
      <c r="EF8" s="724"/>
      <c r="EG8" s="724"/>
      <c r="EH8" s="724"/>
      <c r="EI8" s="724"/>
      <c r="EJ8" s="724"/>
      <c r="EK8" s="724"/>
      <c r="EL8" s="724"/>
      <c r="EM8" s="724"/>
      <c r="EN8" s="724"/>
      <c r="EO8" s="724"/>
      <c r="EP8" s="724"/>
      <c r="EQ8" s="724"/>
      <c r="ER8" s="724"/>
      <c r="ES8" s="724"/>
      <c r="ET8" s="724"/>
      <c r="EU8" s="724"/>
      <c r="EV8" s="724"/>
      <c r="EW8" s="724"/>
      <c r="EX8" s="724"/>
      <c r="EY8" s="724"/>
      <c r="EZ8" s="724"/>
      <c r="FA8" s="724"/>
      <c r="FB8" s="724"/>
      <c r="FC8" s="724"/>
      <c r="FD8" s="724"/>
      <c r="FE8" s="724"/>
      <c r="FF8" s="724"/>
      <c r="FG8" s="724"/>
      <c r="FH8" s="724"/>
      <c r="FI8" s="724"/>
      <c r="FJ8" s="724"/>
      <c r="FK8" s="724"/>
      <c r="FL8" s="724"/>
      <c r="FM8" s="724"/>
      <c r="FN8" s="724"/>
      <c r="FO8" s="724"/>
      <c r="FP8" s="724"/>
      <c r="FQ8" s="724"/>
      <c r="FR8" s="724"/>
      <c r="FS8" s="724"/>
      <c r="FT8" s="724"/>
      <c r="FU8" s="724"/>
      <c r="FV8" s="724"/>
      <c r="FW8" s="724"/>
      <c r="FX8" s="724"/>
    </row>
    <row r="9" spans="1:180" ht="15" customHeight="1">
      <c r="A9" s="724"/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724"/>
      <c r="AE9" s="724"/>
      <c r="AF9" s="724"/>
      <c r="AG9" s="724"/>
      <c r="AH9" s="724"/>
      <c r="AI9" s="724"/>
      <c r="AJ9" s="724"/>
      <c r="AK9" s="724"/>
      <c r="AL9" s="724"/>
      <c r="AM9" s="724"/>
      <c r="AN9" s="724"/>
      <c r="AO9" s="724"/>
      <c r="AP9" s="724"/>
      <c r="AQ9" s="724"/>
      <c r="AR9" s="724"/>
      <c r="AS9" s="724"/>
      <c r="AT9" s="724"/>
      <c r="AU9" s="724"/>
      <c r="AV9" s="724"/>
      <c r="AW9" s="724"/>
      <c r="AX9" s="724"/>
      <c r="AY9" s="724"/>
      <c r="AZ9" s="724"/>
      <c r="BA9" s="724"/>
      <c r="BB9" s="724"/>
      <c r="BC9" s="724"/>
      <c r="BD9" s="724"/>
      <c r="BE9" s="724"/>
      <c r="BF9" s="724"/>
      <c r="BG9" s="724"/>
      <c r="BH9" s="724"/>
      <c r="BI9" s="724"/>
      <c r="BJ9" s="724"/>
      <c r="BK9" s="724"/>
      <c r="BL9" s="724"/>
      <c r="BM9" s="724"/>
      <c r="BN9" s="724"/>
      <c r="BO9" s="724"/>
      <c r="BP9" s="724"/>
      <c r="BQ9" s="724"/>
      <c r="BR9" s="724"/>
      <c r="BS9" s="724"/>
      <c r="BT9" s="724"/>
      <c r="BU9" s="772"/>
      <c r="BV9" s="723" t="s">
        <v>146</v>
      </c>
      <c r="BW9" s="724"/>
      <c r="BX9" s="724"/>
      <c r="BY9" s="724"/>
      <c r="BZ9" s="724"/>
      <c r="CA9" s="724"/>
      <c r="CB9" s="724"/>
      <c r="CC9" s="724"/>
      <c r="CD9" s="724"/>
      <c r="CE9" s="724"/>
      <c r="CF9" s="724"/>
      <c r="CG9" s="724"/>
      <c r="CH9" s="724"/>
      <c r="CI9" s="724"/>
      <c r="CJ9" s="724"/>
      <c r="CK9" s="724"/>
      <c r="CL9" s="724"/>
      <c r="CM9" s="724"/>
      <c r="CN9" s="724"/>
      <c r="CO9" s="724"/>
      <c r="CP9" s="724"/>
      <c r="CQ9" s="724"/>
      <c r="CR9" s="724"/>
      <c r="CS9" s="724"/>
      <c r="CT9" s="724"/>
      <c r="CU9" s="724"/>
      <c r="CV9" s="724"/>
      <c r="CW9" s="724"/>
      <c r="CX9" s="724"/>
      <c r="CY9" s="724"/>
      <c r="CZ9" s="724"/>
      <c r="DA9" s="724"/>
      <c r="DB9" s="724"/>
      <c r="DC9" s="772"/>
      <c r="DD9" s="723"/>
      <c r="DE9" s="724"/>
      <c r="DF9" s="724"/>
      <c r="DG9" s="724"/>
      <c r="DH9" s="724"/>
      <c r="DI9" s="724"/>
      <c r="DJ9" s="724"/>
      <c r="DK9" s="724"/>
      <c r="DL9" s="724"/>
      <c r="DM9" s="724"/>
      <c r="DN9" s="724"/>
      <c r="DO9" s="724"/>
      <c r="DP9" s="724"/>
      <c r="DQ9" s="724"/>
      <c r="DR9" s="724"/>
      <c r="DS9" s="724"/>
      <c r="DT9" s="724"/>
      <c r="DU9" s="724"/>
      <c r="DV9" s="724"/>
      <c r="DW9" s="724"/>
      <c r="DX9" s="724"/>
      <c r="DY9" s="724"/>
      <c r="DZ9" s="724"/>
      <c r="EA9" s="724"/>
      <c r="EB9" s="724"/>
      <c r="EC9" s="724"/>
      <c r="ED9" s="724"/>
      <c r="EE9" s="724"/>
      <c r="EF9" s="724"/>
      <c r="EG9" s="724"/>
      <c r="EH9" s="724"/>
      <c r="EI9" s="724"/>
      <c r="EJ9" s="724"/>
      <c r="EK9" s="724"/>
      <c r="EL9" s="724"/>
      <c r="EM9" s="724"/>
      <c r="EN9" s="724"/>
      <c r="EO9" s="724"/>
      <c r="EP9" s="724"/>
      <c r="EQ9" s="724"/>
      <c r="ER9" s="724"/>
      <c r="ES9" s="724"/>
      <c r="ET9" s="724"/>
      <c r="EU9" s="724"/>
      <c r="EV9" s="724"/>
      <c r="EW9" s="724"/>
      <c r="EX9" s="724"/>
      <c r="EY9" s="724"/>
      <c r="EZ9" s="724"/>
      <c r="FA9" s="724"/>
      <c r="FB9" s="724"/>
      <c r="FC9" s="724"/>
      <c r="FD9" s="724"/>
      <c r="FE9" s="724"/>
      <c r="FF9" s="724"/>
      <c r="FG9" s="724"/>
      <c r="FH9" s="724"/>
      <c r="FI9" s="724"/>
      <c r="FJ9" s="724"/>
      <c r="FK9" s="724"/>
      <c r="FL9" s="724"/>
      <c r="FM9" s="724"/>
      <c r="FN9" s="724"/>
      <c r="FO9" s="724"/>
      <c r="FP9" s="724"/>
      <c r="FQ9" s="724"/>
      <c r="FR9" s="724"/>
      <c r="FS9" s="724"/>
      <c r="FT9" s="724"/>
      <c r="FU9" s="724"/>
      <c r="FV9" s="724"/>
      <c r="FW9" s="724"/>
      <c r="FX9" s="724"/>
    </row>
    <row r="10" spans="1:180" ht="15" customHeight="1">
      <c r="A10" s="724"/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  <c r="BB10" s="724"/>
      <c r="BC10" s="724"/>
      <c r="BD10" s="724"/>
      <c r="BE10" s="724"/>
      <c r="BF10" s="724"/>
      <c r="BG10" s="724"/>
      <c r="BH10" s="724"/>
      <c r="BI10" s="724"/>
      <c r="BJ10" s="724"/>
      <c r="BK10" s="724"/>
      <c r="BL10" s="724"/>
      <c r="BM10" s="724"/>
      <c r="BN10" s="724"/>
      <c r="BO10" s="724"/>
      <c r="BP10" s="724"/>
      <c r="BQ10" s="724"/>
      <c r="BR10" s="724"/>
      <c r="BS10" s="724"/>
      <c r="BT10" s="724"/>
      <c r="BU10" s="772"/>
      <c r="BV10" s="70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69"/>
      <c r="DD10" s="723"/>
      <c r="DE10" s="724"/>
      <c r="DF10" s="724"/>
      <c r="DG10" s="724"/>
      <c r="DH10" s="724"/>
      <c r="DI10" s="724"/>
      <c r="DJ10" s="724"/>
      <c r="DK10" s="724"/>
      <c r="DL10" s="724"/>
      <c r="DM10" s="724"/>
      <c r="DN10" s="724"/>
      <c r="DO10" s="724"/>
      <c r="DP10" s="724"/>
      <c r="DQ10" s="724"/>
      <c r="DR10" s="724"/>
      <c r="DS10" s="724"/>
      <c r="DT10" s="724"/>
      <c r="DU10" s="724"/>
      <c r="DV10" s="724"/>
      <c r="DW10" s="724"/>
      <c r="DX10" s="724"/>
      <c r="DY10" s="724"/>
      <c r="DZ10" s="724"/>
      <c r="EA10" s="724"/>
      <c r="EB10" s="724"/>
      <c r="EC10" s="724"/>
      <c r="ED10" s="724"/>
      <c r="EE10" s="724"/>
      <c r="EF10" s="724"/>
      <c r="EG10" s="724"/>
      <c r="EH10" s="724"/>
      <c r="EI10" s="724"/>
      <c r="EJ10" s="724"/>
      <c r="EK10" s="724"/>
      <c r="EL10" s="724"/>
      <c r="EM10" s="724"/>
      <c r="EN10" s="724"/>
      <c r="EO10" s="724"/>
      <c r="EP10" s="724"/>
      <c r="EQ10" s="724"/>
      <c r="ER10" s="724"/>
      <c r="ES10" s="724"/>
      <c r="ET10" s="724"/>
      <c r="EU10" s="724"/>
      <c r="EV10" s="724"/>
      <c r="EW10" s="724"/>
      <c r="EX10" s="724"/>
      <c r="EY10" s="724"/>
      <c r="EZ10" s="724"/>
      <c r="FA10" s="724"/>
      <c r="FB10" s="724"/>
      <c r="FC10" s="724"/>
      <c r="FD10" s="724"/>
      <c r="FE10" s="724"/>
      <c r="FF10" s="724"/>
      <c r="FG10" s="724"/>
      <c r="FH10" s="724"/>
      <c r="FI10" s="724"/>
      <c r="FJ10" s="724"/>
      <c r="FK10" s="724"/>
      <c r="FL10" s="724"/>
      <c r="FM10" s="724"/>
      <c r="FN10" s="724"/>
      <c r="FO10" s="724"/>
      <c r="FP10" s="724"/>
      <c r="FQ10" s="724"/>
      <c r="FR10" s="724"/>
      <c r="FS10" s="724"/>
      <c r="FT10" s="724"/>
      <c r="FU10" s="724"/>
      <c r="FV10" s="724"/>
      <c r="FW10" s="724"/>
      <c r="FX10" s="724"/>
    </row>
    <row r="11" spans="1:180" ht="15" customHeight="1">
      <c r="A11" s="700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700"/>
      <c r="AB11" s="700"/>
      <c r="AC11" s="700"/>
      <c r="AD11" s="700"/>
      <c r="AE11" s="700"/>
      <c r="AF11" s="700"/>
      <c r="AG11" s="700"/>
      <c r="AH11" s="700"/>
      <c r="AI11" s="700"/>
      <c r="AJ11" s="700"/>
      <c r="AK11" s="700"/>
      <c r="AL11" s="700"/>
      <c r="AM11" s="700"/>
      <c r="AN11" s="700"/>
      <c r="AO11" s="700"/>
      <c r="AP11" s="700"/>
      <c r="AQ11" s="700"/>
      <c r="AR11" s="700"/>
      <c r="AS11" s="700"/>
      <c r="AT11" s="700"/>
      <c r="AU11" s="700"/>
      <c r="AV11" s="700"/>
      <c r="AW11" s="700"/>
      <c r="AX11" s="700"/>
      <c r="AY11" s="700"/>
      <c r="AZ11" s="700"/>
      <c r="BA11" s="700"/>
      <c r="BB11" s="700"/>
      <c r="BC11" s="700"/>
      <c r="BD11" s="700"/>
      <c r="BE11" s="700"/>
      <c r="BF11" s="700"/>
      <c r="BG11" s="700"/>
      <c r="BH11" s="700"/>
      <c r="BI11" s="700"/>
      <c r="BJ11" s="700"/>
      <c r="BK11" s="700"/>
      <c r="BL11" s="700"/>
      <c r="BM11" s="700"/>
      <c r="BN11" s="700"/>
      <c r="BO11" s="700"/>
      <c r="BP11" s="700"/>
      <c r="BQ11" s="700"/>
      <c r="BR11" s="700"/>
      <c r="BS11" s="700"/>
      <c r="BT11" s="700"/>
      <c r="BU11" s="701"/>
      <c r="BV11" s="7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69"/>
      <c r="DD11" s="327"/>
      <c r="DE11" s="700"/>
      <c r="DF11" s="700"/>
      <c r="DG11" s="700"/>
      <c r="DH11" s="700"/>
      <c r="DI11" s="700"/>
      <c r="DJ11" s="700"/>
      <c r="DK11" s="700"/>
      <c r="DL11" s="700"/>
      <c r="DM11" s="700"/>
      <c r="DN11" s="700"/>
      <c r="DO11" s="700"/>
      <c r="DP11" s="700"/>
      <c r="DQ11" s="700"/>
      <c r="DR11" s="700"/>
      <c r="DS11" s="700"/>
      <c r="DT11" s="700"/>
      <c r="DU11" s="700"/>
      <c r="DV11" s="700"/>
      <c r="DW11" s="700"/>
      <c r="DX11" s="700"/>
      <c r="DY11" s="700"/>
      <c r="DZ11" s="700"/>
      <c r="EA11" s="700"/>
      <c r="EB11" s="700"/>
      <c r="EC11" s="700"/>
      <c r="ED11" s="700"/>
      <c r="EE11" s="700"/>
      <c r="EF11" s="700"/>
      <c r="EG11" s="700"/>
      <c r="EH11" s="700"/>
      <c r="EI11" s="700"/>
      <c r="EJ11" s="700"/>
      <c r="EK11" s="700"/>
      <c r="EL11" s="700"/>
      <c r="EM11" s="700"/>
      <c r="EN11" s="700"/>
      <c r="EO11" s="700"/>
      <c r="EP11" s="700"/>
      <c r="EQ11" s="700"/>
      <c r="ER11" s="700"/>
      <c r="ES11" s="700"/>
      <c r="ET11" s="700"/>
      <c r="EU11" s="700"/>
      <c r="EV11" s="700"/>
      <c r="EW11" s="700"/>
      <c r="EX11" s="700"/>
      <c r="EY11" s="700"/>
      <c r="EZ11" s="700"/>
      <c r="FA11" s="700"/>
      <c r="FB11" s="700"/>
      <c r="FC11" s="700"/>
      <c r="FD11" s="700"/>
      <c r="FE11" s="700"/>
      <c r="FF11" s="700"/>
      <c r="FG11" s="700"/>
      <c r="FH11" s="700"/>
      <c r="FI11" s="700"/>
      <c r="FJ11" s="700"/>
      <c r="FK11" s="700"/>
      <c r="FL11" s="700"/>
      <c r="FM11" s="700"/>
      <c r="FN11" s="700"/>
      <c r="FO11" s="700"/>
      <c r="FP11" s="700"/>
      <c r="FQ11" s="700"/>
      <c r="FR11" s="700"/>
      <c r="FS11" s="700"/>
      <c r="FT11" s="700"/>
      <c r="FU11" s="700"/>
      <c r="FV11" s="700"/>
      <c r="FW11" s="700"/>
      <c r="FX11" s="700"/>
    </row>
    <row r="12" spans="1:180" ht="3.75" customHeight="1">
      <c r="A12" s="71"/>
      <c r="B12" s="71"/>
      <c r="C12" s="72"/>
      <c r="D12" s="73"/>
      <c r="E12" s="71"/>
      <c r="F12" s="71"/>
      <c r="G12" s="71"/>
      <c r="H12" s="72"/>
      <c r="I12" s="71"/>
      <c r="J12" s="71"/>
      <c r="K12" s="71"/>
      <c r="L12" s="71"/>
      <c r="M12" s="72"/>
      <c r="N12" s="73"/>
      <c r="O12" s="71"/>
      <c r="P12" s="71"/>
      <c r="Q12" s="71"/>
      <c r="R12" s="72"/>
      <c r="S12" s="71"/>
      <c r="T12" s="71"/>
      <c r="U12" s="71"/>
      <c r="V12" s="71"/>
      <c r="W12" s="72"/>
      <c r="X12" s="73"/>
      <c r="Y12" s="71"/>
      <c r="Z12" s="71"/>
      <c r="AA12" s="71"/>
      <c r="AB12" s="72"/>
      <c r="AC12" s="71"/>
      <c r="AD12" s="71"/>
      <c r="AE12" s="71"/>
      <c r="AF12" s="71"/>
      <c r="AG12" s="72"/>
      <c r="AH12" s="73"/>
      <c r="AI12" s="71"/>
      <c r="AJ12" s="71"/>
      <c r="AK12" s="71"/>
      <c r="AL12" s="72"/>
      <c r="AM12" s="71"/>
      <c r="AN12" s="71"/>
      <c r="AO12" s="71"/>
      <c r="AP12" s="71"/>
      <c r="AQ12" s="72"/>
      <c r="AR12" s="73"/>
      <c r="AS12" s="71"/>
      <c r="AT12" s="71"/>
      <c r="AU12" s="71"/>
      <c r="AV12" s="72"/>
      <c r="AW12" s="71"/>
      <c r="AX12" s="71"/>
      <c r="AY12" s="71"/>
      <c r="AZ12" s="71"/>
      <c r="BA12" s="72"/>
      <c r="BB12" s="73"/>
      <c r="BC12" s="71"/>
      <c r="BD12" s="71"/>
      <c r="BE12" s="71"/>
      <c r="BF12" s="72"/>
      <c r="BG12" s="71"/>
      <c r="BH12" s="71"/>
      <c r="BI12" s="71"/>
      <c r="BJ12" s="71"/>
      <c r="BK12" s="72"/>
      <c r="BL12" s="73"/>
      <c r="BM12" s="71"/>
      <c r="BN12" s="71"/>
      <c r="BO12" s="71"/>
      <c r="BP12" s="72"/>
      <c r="BQ12" s="71"/>
      <c r="BR12" s="71"/>
      <c r="BS12" s="71"/>
      <c r="BT12" s="71"/>
      <c r="BU12" s="72"/>
      <c r="BV12" s="7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69"/>
      <c r="DD12" s="73"/>
      <c r="DE12" s="71"/>
      <c r="DF12" s="71"/>
      <c r="DG12" s="71"/>
      <c r="DH12" s="72"/>
      <c r="DI12" s="71"/>
      <c r="DJ12" s="71"/>
      <c r="DK12" s="71"/>
      <c r="DL12" s="71"/>
      <c r="DM12" s="72"/>
      <c r="DN12" s="73"/>
      <c r="DO12" s="71"/>
      <c r="DP12" s="71"/>
      <c r="DQ12" s="71"/>
      <c r="DR12" s="72"/>
      <c r="DS12" s="71"/>
      <c r="DT12" s="71"/>
      <c r="DU12" s="71"/>
      <c r="DV12" s="71"/>
      <c r="DW12" s="72"/>
      <c r="DX12" s="73"/>
      <c r="DY12" s="71"/>
      <c r="DZ12" s="71"/>
      <c r="EA12" s="71"/>
      <c r="EB12" s="72"/>
      <c r="EC12" s="71"/>
      <c r="ED12" s="71"/>
      <c r="EE12" s="71"/>
      <c r="EF12" s="71"/>
      <c r="EG12" s="72"/>
      <c r="EH12" s="73"/>
      <c r="EI12" s="71"/>
      <c r="EJ12" s="71"/>
      <c r="EK12" s="71"/>
      <c r="EL12" s="72"/>
      <c r="EM12" s="71"/>
      <c r="EN12" s="71"/>
      <c r="EO12" s="71"/>
      <c r="EP12" s="71"/>
      <c r="EQ12" s="72"/>
      <c r="ER12" s="73"/>
      <c r="ES12" s="71"/>
      <c r="ET12" s="71"/>
      <c r="EU12" s="71"/>
      <c r="EV12" s="72"/>
      <c r="EW12" s="71"/>
      <c r="EX12" s="71"/>
      <c r="EY12" s="71"/>
      <c r="EZ12" s="71"/>
      <c r="FA12" s="72"/>
      <c r="FB12" s="73"/>
      <c r="FC12" s="71"/>
      <c r="FD12" s="71"/>
      <c r="FE12" s="71"/>
      <c r="FF12" s="72"/>
      <c r="FG12" s="71"/>
      <c r="FH12" s="71"/>
      <c r="FI12" s="71"/>
      <c r="FJ12" s="71"/>
      <c r="FK12" s="72"/>
      <c r="FL12" s="73"/>
      <c r="FM12" s="71"/>
      <c r="FN12" s="71"/>
      <c r="FO12" s="71"/>
      <c r="FP12" s="72"/>
      <c r="FQ12" s="71"/>
      <c r="FR12" s="71"/>
      <c r="FS12" s="71"/>
      <c r="FT12" s="71"/>
      <c r="FU12" s="72"/>
      <c r="FV12" s="73"/>
      <c r="FW12" s="71"/>
      <c r="FX12" s="71"/>
    </row>
    <row r="13" spans="1:180" ht="3.75" customHeight="1">
      <c r="A13" s="28"/>
      <c r="B13" s="28"/>
      <c r="C13" s="69"/>
      <c r="D13" s="70"/>
      <c r="E13" s="28"/>
      <c r="F13" s="28"/>
      <c r="G13" s="28"/>
      <c r="H13" s="28"/>
      <c r="I13" s="28"/>
      <c r="J13" s="28"/>
      <c r="K13" s="28"/>
      <c r="L13" s="28"/>
      <c r="M13" s="69"/>
      <c r="N13" s="70"/>
      <c r="O13" s="28"/>
      <c r="P13" s="28"/>
      <c r="Q13" s="28"/>
      <c r="R13" s="28"/>
      <c r="S13" s="28"/>
      <c r="T13" s="28"/>
      <c r="U13" s="28"/>
      <c r="V13" s="28"/>
      <c r="W13" s="69"/>
      <c r="X13" s="70"/>
      <c r="Y13" s="28"/>
      <c r="Z13" s="28"/>
      <c r="AA13" s="28"/>
      <c r="AB13" s="28"/>
      <c r="AC13" s="28"/>
      <c r="AD13" s="28"/>
      <c r="AE13" s="28"/>
      <c r="AF13" s="28"/>
      <c r="AG13" s="69"/>
      <c r="AH13" s="70"/>
      <c r="AI13" s="28"/>
      <c r="AJ13" s="28"/>
      <c r="AK13" s="28"/>
      <c r="AL13" s="28"/>
      <c r="AM13" s="28"/>
      <c r="AN13" s="28"/>
      <c r="AO13" s="28"/>
      <c r="AP13" s="28"/>
      <c r="AQ13" s="69"/>
      <c r="AR13" s="70"/>
      <c r="AS13" s="28"/>
      <c r="AT13" s="28"/>
      <c r="AU13" s="28"/>
      <c r="AV13" s="28"/>
      <c r="AW13" s="28"/>
      <c r="AX13" s="28"/>
      <c r="AY13" s="28"/>
      <c r="AZ13" s="28"/>
      <c r="BA13" s="69"/>
      <c r="BB13" s="70"/>
      <c r="BC13" s="28"/>
      <c r="BD13" s="28"/>
      <c r="BE13" s="28"/>
      <c r="BF13" s="28"/>
      <c r="BG13" s="28"/>
      <c r="BH13" s="28"/>
      <c r="BI13" s="28"/>
      <c r="BJ13" s="28"/>
      <c r="BK13" s="69"/>
      <c r="BL13" s="70"/>
      <c r="BM13" s="28"/>
      <c r="BN13" s="28"/>
      <c r="BO13" s="28"/>
      <c r="BP13" s="28"/>
      <c r="BQ13" s="28"/>
      <c r="BR13" s="28"/>
      <c r="BS13" s="28"/>
      <c r="BT13" s="28"/>
      <c r="BU13" s="69"/>
      <c r="BV13" s="7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69"/>
      <c r="DD13" s="70"/>
      <c r="DE13" s="28"/>
      <c r="DF13" s="28"/>
      <c r="DG13" s="28"/>
      <c r="DH13" s="28"/>
      <c r="DI13" s="28"/>
      <c r="DJ13" s="28"/>
      <c r="DK13" s="28"/>
      <c r="DL13" s="28"/>
      <c r="DM13" s="69"/>
      <c r="DN13" s="70"/>
      <c r="DO13" s="28"/>
      <c r="DP13" s="28"/>
      <c r="DQ13" s="28"/>
      <c r="DR13" s="28"/>
      <c r="DS13" s="28"/>
      <c r="DT13" s="28"/>
      <c r="DU13" s="28"/>
      <c r="DV13" s="28"/>
      <c r="DW13" s="69"/>
      <c r="DX13" s="70"/>
      <c r="DY13" s="28"/>
      <c r="DZ13" s="28"/>
      <c r="EA13" s="28"/>
      <c r="EB13" s="28"/>
      <c r="EC13" s="28"/>
      <c r="ED13" s="28"/>
      <c r="EE13" s="28"/>
      <c r="EF13" s="28"/>
      <c r="EG13" s="69"/>
      <c r="EH13" s="70"/>
      <c r="EI13" s="28"/>
      <c r="EJ13" s="28"/>
      <c r="EK13" s="28"/>
      <c r="EL13" s="28"/>
      <c r="EM13" s="28"/>
      <c r="EN13" s="28"/>
      <c r="EO13" s="28"/>
      <c r="EP13" s="28"/>
      <c r="EQ13" s="69"/>
      <c r="ER13" s="70"/>
      <c r="ES13" s="28"/>
      <c r="ET13" s="28"/>
      <c r="EU13" s="28"/>
      <c r="EV13" s="28"/>
      <c r="EW13" s="28"/>
      <c r="EX13" s="28"/>
      <c r="EY13" s="28"/>
      <c r="EZ13" s="28"/>
      <c r="FA13" s="69"/>
      <c r="FB13" s="70"/>
      <c r="FC13" s="28"/>
      <c r="FD13" s="28"/>
      <c r="FE13" s="28"/>
      <c r="FF13" s="28"/>
      <c r="FG13" s="28"/>
      <c r="FH13" s="28"/>
      <c r="FI13" s="28"/>
      <c r="FJ13" s="28"/>
      <c r="FK13" s="69"/>
      <c r="FL13" s="70"/>
      <c r="FM13" s="28"/>
      <c r="FN13" s="28"/>
      <c r="FO13" s="28"/>
      <c r="FP13" s="28"/>
      <c r="FQ13" s="28"/>
      <c r="FR13" s="28"/>
      <c r="FS13" s="28"/>
      <c r="FT13" s="28"/>
      <c r="FU13" s="69"/>
      <c r="FV13" s="70"/>
      <c r="FW13" s="28"/>
      <c r="FX13" s="28"/>
    </row>
    <row r="14" spans="74:180" ht="22.5" customHeight="1">
      <c r="BV14" s="70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69"/>
      <c r="DD14" s="70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</row>
    <row r="15" spans="1:180" ht="5.25" customHeight="1">
      <c r="A15" s="63"/>
      <c r="B15" s="63"/>
      <c r="C15" s="63"/>
      <c r="D15" s="63"/>
      <c r="E15" s="63"/>
      <c r="F15" s="63"/>
      <c r="G15" s="63"/>
      <c r="H15" s="63"/>
      <c r="I15" s="582" t="s">
        <v>148</v>
      </c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723" t="s">
        <v>69</v>
      </c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4"/>
      <c r="CN15" s="724"/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72"/>
      <c r="DD15" s="326" t="s">
        <v>151</v>
      </c>
      <c r="DE15" s="678"/>
      <c r="DF15" s="678"/>
      <c r="DG15" s="678"/>
      <c r="DH15" s="678"/>
      <c r="DI15" s="678"/>
      <c r="DJ15" s="678"/>
      <c r="DK15" s="678"/>
      <c r="DL15" s="678"/>
      <c r="DM15" s="678"/>
      <c r="DN15" s="678"/>
      <c r="DO15" s="678"/>
      <c r="DP15" s="678"/>
      <c r="DQ15" s="678"/>
      <c r="DR15" s="678"/>
      <c r="DS15" s="678"/>
      <c r="DT15" s="678"/>
      <c r="DU15" s="678"/>
      <c r="DV15" s="678"/>
      <c r="DW15" s="678"/>
      <c r="DX15" s="678"/>
      <c r="DY15" s="678"/>
      <c r="DZ15" s="678"/>
      <c r="EA15" s="678"/>
      <c r="EB15" s="678"/>
      <c r="EC15" s="678"/>
      <c r="ED15" s="678"/>
      <c r="EE15" s="678"/>
      <c r="EF15" s="678"/>
      <c r="EG15" s="678"/>
      <c r="EH15" s="678"/>
      <c r="EI15" s="678"/>
      <c r="EJ15" s="678"/>
      <c r="EK15" s="678"/>
      <c r="EL15" s="678"/>
      <c r="EM15" s="678"/>
      <c r="EN15" s="678"/>
      <c r="EO15" s="678"/>
      <c r="EP15" s="678"/>
      <c r="EQ15" s="678"/>
      <c r="ER15" s="678"/>
      <c r="ES15" s="678"/>
      <c r="ET15" s="678"/>
      <c r="EU15" s="678"/>
      <c r="EV15" s="678"/>
      <c r="EW15" s="678"/>
      <c r="EX15" s="678"/>
      <c r="EY15" s="678"/>
      <c r="EZ15" s="678"/>
      <c r="FA15" s="678"/>
      <c r="FB15" s="678"/>
      <c r="FC15" s="678"/>
      <c r="FD15" s="678"/>
      <c r="FE15" s="678"/>
      <c r="FF15" s="678"/>
      <c r="FG15" s="678"/>
      <c r="FH15" s="678"/>
      <c r="FI15" s="679"/>
      <c r="FJ15" s="74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</row>
    <row r="16" spans="1:180" ht="5.25" customHeight="1">
      <c r="A16" s="63"/>
      <c r="B16" s="63"/>
      <c r="C16" s="63"/>
      <c r="D16" s="63"/>
      <c r="E16" s="63"/>
      <c r="F16" s="63"/>
      <c r="G16" s="63"/>
      <c r="H16" s="63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  <c r="BB16" s="582"/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723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4"/>
      <c r="CM16" s="724"/>
      <c r="CN16" s="724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72"/>
      <c r="DD16" s="723"/>
      <c r="DE16" s="724"/>
      <c r="DF16" s="724"/>
      <c r="DG16" s="724"/>
      <c r="DH16" s="724"/>
      <c r="DI16" s="724"/>
      <c r="DJ16" s="724"/>
      <c r="DK16" s="724"/>
      <c r="DL16" s="724"/>
      <c r="DM16" s="724"/>
      <c r="DN16" s="724"/>
      <c r="DO16" s="724"/>
      <c r="DP16" s="724"/>
      <c r="DQ16" s="724"/>
      <c r="DR16" s="724"/>
      <c r="DS16" s="724"/>
      <c r="DT16" s="724"/>
      <c r="DU16" s="724"/>
      <c r="DV16" s="724"/>
      <c r="DW16" s="724"/>
      <c r="DX16" s="724"/>
      <c r="DY16" s="724"/>
      <c r="DZ16" s="724"/>
      <c r="EA16" s="724"/>
      <c r="EB16" s="724"/>
      <c r="EC16" s="724"/>
      <c r="ED16" s="724"/>
      <c r="EE16" s="724"/>
      <c r="EF16" s="724"/>
      <c r="EG16" s="724"/>
      <c r="EH16" s="724"/>
      <c r="EI16" s="724"/>
      <c r="EJ16" s="724"/>
      <c r="EK16" s="724"/>
      <c r="EL16" s="724"/>
      <c r="EM16" s="724"/>
      <c r="EN16" s="724"/>
      <c r="EO16" s="724"/>
      <c r="EP16" s="724"/>
      <c r="EQ16" s="724"/>
      <c r="ER16" s="724"/>
      <c r="ES16" s="724"/>
      <c r="ET16" s="724"/>
      <c r="EU16" s="724"/>
      <c r="EV16" s="724"/>
      <c r="EW16" s="724"/>
      <c r="EX16" s="724"/>
      <c r="EY16" s="724"/>
      <c r="EZ16" s="724"/>
      <c r="FA16" s="724"/>
      <c r="FB16" s="724"/>
      <c r="FC16" s="724"/>
      <c r="FD16" s="724"/>
      <c r="FE16" s="724"/>
      <c r="FF16" s="724"/>
      <c r="FG16" s="724"/>
      <c r="FH16" s="724"/>
      <c r="FI16" s="772"/>
      <c r="FJ16" s="74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</row>
    <row r="17" spans="1:180" ht="9" customHeight="1">
      <c r="A17" s="63"/>
      <c r="B17" s="63"/>
      <c r="C17" s="63"/>
      <c r="D17" s="63"/>
      <c r="E17" s="63"/>
      <c r="F17" s="63"/>
      <c r="G17" s="63"/>
      <c r="H17" s="63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2"/>
      <c r="BU17" s="582"/>
      <c r="BV17" s="723"/>
      <c r="BW17" s="724"/>
      <c r="BX17" s="724"/>
      <c r="BY17" s="724"/>
      <c r="BZ17" s="724"/>
      <c r="CA17" s="724"/>
      <c r="CB17" s="724"/>
      <c r="CC17" s="724"/>
      <c r="CD17" s="724"/>
      <c r="CE17" s="724"/>
      <c r="CF17" s="724"/>
      <c r="CG17" s="724"/>
      <c r="CH17" s="724"/>
      <c r="CI17" s="724"/>
      <c r="CJ17" s="724"/>
      <c r="CK17" s="724"/>
      <c r="CL17" s="724"/>
      <c r="CM17" s="724"/>
      <c r="CN17" s="724"/>
      <c r="CO17" s="724"/>
      <c r="CP17" s="724"/>
      <c r="CQ17" s="724"/>
      <c r="CR17" s="724"/>
      <c r="CS17" s="724"/>
      <c r="CT17" s="724"/>
      <c r="CU17" s="724"/>
      <c r="CV17" s="724"/>
      <c r="CW17" s="724"/>
      <c r="CX17" s="724"/>
      <c r="CY17" s="724"/>
      <c r="CZ17" s="724"/>
      <c r="DA17" s="724"/>
      <c r="DB17" s="724"/>
      <c r="DC17" s="772"/>
      <c r="DD17" s="723"/>
      <c r="DE17" s="724"/>
      <c r="DF17" s="724"/>
      <c r="DG17" s="724"/>
      <c r="DH17" s="724"/>
      <c r="DI17" s="724"/>
      <c r="DJ17" s="724"/>
      <c r="DK17" s="724"/>
      <c r="DL17" s="724"/>
      <c r="DM17" s="724"/>
      <c r="DN17" s="724"/>
      <c r="DO17" s="724"/>
      <c r="DP17" s="724"/>
      <c r="DQ17" s="724"/>
      <c r="DR17" s="724"/>
      <c r="DS17" s="724"/>
      <c r="DT17" s="724"/>
      <c r="DU17" s="724"/>
      <c r="DV17" s="724"/>
      <c r="DW17" s="724"/>
      <c r="DX17" s="724"/>
      <c r="DY17" s="724"/>
      <c r="DZ17" s="724"/>
      <c r="EA17" s="724"/>
      <c r="EB17" s="724"/>
      <c r="EC17" s="724"/>
      <c r="ED17" s="724"/>
      <c r="EE17" s="724"/>
      <c r="EF17" s="724"/>
      <c r="EG17" s="724"/>
      <c r="EH17" s="724"/>
      <c r="EI17" s="724"/>
      <c r="EJ17" s="724"/>
      <c r="EK17" s="724"/>
      <c r="EL17" s="724"/>
      <c r="EM17" s="724"/>
      <c r="EN17" s="724"/>
      <c r="EO17" s="724"/>
      <c r="EP17" s="724"/>
      <c r="EQ17" s="724"/>
      <c r="ER17" s="724"/>
      <c r="ES17" s="724"/>
      <c r="ET17" s="724"/>
      <c r="EU17" s="724"/>
      <c r="EV17" s="724"/>
      <c r="EW17" s="724"/>
      <c r="EX17" s="724"/>
      <c r="EY17" s="724"/>
      <c r="EZ17" s="724"/>
      <c r="FA17" s="724"/>
      <c r="FB17" s="724"/>
      <c r="FC17" s="724"/>
      <c r="FD17" s="724"/>
      <c r="FE17" s="724"/>
      <c r="FF17" s="724"/>
      <c r="FG17" s="724"/>
      <c r="FH17" s="724"/>
      <c r="FI17" s="772"/>
      <c r="FJ17" s="70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63"/>
    </row>
    <row r="18" spans="1:180" ht="9" customHeight="1">
      <c r="A18" s="63"/>
      <c r="B18" s="63"/>
      <c r="C18" s="63"/>
      <c r="D18" s="63"/>
      <c r="E18" s="63"/>
      <c r="F18" s="63"/>
      <c r="G18" s="63"/>
      <c r="H18" s="63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723" t="s">
        <v>154</v>
      </c>
      <c r="BW18" s="724"/>
      <c r="BX18" s="724"/>
      <c r="BY18" s="724"/>
      <c r="BZ18" s="724"/>
      <c r="CA18" s="724"/>
      <c r="CB18" s="724"/>
      <c r="CC18" s="724"/>
      <c r="CD18" s="724"/>
      <c r="CE18" s="724"/>
      <c r="CF18" s="724"/>
      <c r="CG18" s="724"/>
      <c r="CH18" s="724"/>
      <c r="CI18" s="724"/>
      <c r="CJ18" s="724"/>
      <c r="CK18" s="724"/>
      <c r="CL18" s="724"/>
      <c r="CM18" s="724"/>
      <c r="CN18" s="724"/>
      <c r="CO18" s="724"/>
      <c r="CP18" s="724"/>
      <c r="CQ18" s="724"/>
      <c r="CR18" s="724"/>
      <c r="CS18" s="724"/>
      <c r="CT18" s="724"/>
      <c r="CU18" s="724"/>
      <c r="CV18" s="724"/>
      <c r="CW18" s="724"/>
      <c r="CX18" s="724"/>
      <c r="CY18" s="724"/>
      <c r="CZ18" s="724"/>
      <c r="DA18" s="724"/>
      <c r="DB18" s="724"/>
      <c r="DC18" s="772"/>
      <c r="DD18" s="723"/>
      <c r="DE18" s="724"/>
      <c r="DF18" s="724"/>
      <c r="DG18" s="724"/>
      <c r="DH18" s="724"/>
      <c r="DI18" s="724"/>
      <c r="DJ18" s="724"/>
      <c r="DK18" s="724"/>
      <c r="DL18" s="724"/>
      <c r="DM18" s="724"/>
      <c r="DN18" s="724"/>
      <c r="DO18" s="724"/>
      <c r="DP18" s="724"/>
      <c r="DQ18" s="724"/>
      <c r="DR18" s="724"/>
      <c r="DS18" s="724"/>
      <c r="DT18" s="724"/>
      <c r="DU18" s="724"/>
      <c r="DV18" s="724"/>
      <c r="DW18" s="724"/>
      <c r="DX18" s="724"/>
      <c r="DY18" s="724"/>
      <c r="DZ18" s="724"/>
      <c r="EA18" s="724"/>
      <c r="EB18" s="724"/>
      <c r="EC18" s="724"/>
      <c r="ED18" s="724"/>
      <c r="EE18" s="724"/>
      <c r="EF18" s="724"/>
      <c r="EG18" s="724"/>
      <c r="EH18" s="724"/>
      <c r="EI18" s="724"/>
      <c r="EJ18" s="724"/>
      <c r="EK18" s="724"/>
      <c r="EL18" s="724"/>
      <c r="EM18" s="724"/>
      <c r="EN18" s="724"/>
      <c r="EO18" s="724"/>
      <c r="EP18" s="724"/>
      <c r="EQ18" s="724"/>
      <c r="ER18" s="724"/>
      <c r="ES18" s="724"/>
      <c r="ET18" s="724"/>
      <c r="EU18" s="724"/>
      <c r="EV18" s="724"/>
      <c r="EW18" s="724"/>
      <c r="EX18" s="724"/>
      <c r="EY18" s="724"/>
      <c r="EZ18" s="724"/>
      <c r="FA18" s="724"/>
      <c r="FB18" s="724"/>
      <c r="FC18" s="724"/>
      <c r="FD18" s="724"/>
      <c r="FE18" s="724"/>
      <c r="FF18" s="724"/>
      <c r="FG18" s="724"/>
      <c r="FH18" s="724"/>
      <c r="FI18" s="772"/>
      <c r="FJ18" s="70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63"/>
    </row>
    <row r="19" spans="1:180" ht="5.25" customHeight="1">
      <c r="A19" s="63"/>
      <c r="B19" s="63"/>
      <c r="C19" s="63"/>
      <c r="D19" s="63"/>
      <c r="E19" s="63"/>
      <c r="F19" s="63"/>
      <c r="G19" s="63"/>
      <c r="H19" s="63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723"/>
      <c r="BW19" s="724"/>
      <c r="BX19" s="724"/>
      <c r="BY19" s="724"/>
      <c r="BZ19" s="724"/>
      <c r="CA19" s="724"/>
      <c r="CB19" s="724"/>
      <c r="CC19" s="724"/>
      <c r="CD19" s="724"/>
      <c r="CE19" s="724"/>
      <c r="CF19" s="724"/>
      <c r="CG19" s="724"/>
      <c r="CH19" s="724"/>
      <c r="CI19" s="724"/>
      <c r="CJ19" s="724"/>
      <c r="CK19" s="724"/>
      <c r="CL19" s="724"/>
      <c r="CM19" s="724"/>
      <c r="CN19" s="724"/>
      <c r="CO19" s="724"/>
      <c r="CP19" s="724"/>
      <c r="CQ19" s="724"/>
      <c r="CR19" s="724"/>
      <c r="CS19" s="724"/>
      <c r="CT19" s="724"/>
      <c r="CU19" s="724"/>
      <c r="CV19" s="724"/>
      <c r="CW19" s="724"/>
      <c r="CX19" s="724"/>
      <c r="CY19" s="724"/>
      <c r="CZ19" s="724"/>
      <c r="DA19" s="724"/>
      <c r="DB19" s="724"/>
      <c r="DC19" s="772"/>
      <c r="DD19" s="723"/>
      <c r="DE19" s="724"/>
      <c r="DF19" s="724"/>
      <c r="DG19" s="724"/>
      <c r="DH19" s="724"/>
      <c r="DI19" s="724"/>
      <c r="DJ19" s="724"/>
      <c r="DK19" s="724"/>
      <c r="DL19" s="724"/>
      <c r="DM19" s="724"/>
      <c r="DN19" s="724"/>
      <c r="DO19" s="724"/>
      <c r="DP19" s="724"/>
      <c r="DQ19" s="724"/>
      <c r="DR19" s="724"/>
      <c r="DS19" s="724"/>
      <c r="DT19" s="724"/>
      <c r="DU19" s="724"/>
      <c r="DV19" s="724"/>
      <c r="DW19" s="724"/>
      <c r="DX19" s="724"/>
      <c r="DY19" s="724"/>
      <c r="DZ19" s="724"/>
      <c r="EA19" s="724"/>
      <c r="EB19" s="724"/>
      <c r="EC19" s="724"/>
      <c r="ED19" s="724"/>
      <c r="EE19" s="724"/>
      <c r="EF19" s="724"/>
      <c r="EG19" s="724"/>
      <c r="EH19" s="724"/>
      <c r="EI19" s="724"/>
      <c r="EJ19" s="724"/>
      <c r="EK19" s="724"/>
      <c r="EL19" s="724"/>
      <c r="EM19" s="724"/>
      <c r="EN19" s="724"/>
      <c r="EO19" s="724"/>
      <c r="EP19" s="724"/>
      <c r="EQ19" s="724"/>
      <c r="ER19" s="724"/>
      <c r="ES19" s="724"/>
      <c r="ET19" s="724"/>
      <c r="EU19" s="724"/>
      <c r="EV19" s="724"/>
      <c r="EW19" s="724"/>
      <c r="EX19" s="724"/>
      <c r="EY19" s="724"/>
      <c r="EZ19" s="724"/>
      <c r="FA19" s="724"/>
      <c r="FB19" s="724"/>
      <c r="FC19" s="724"/>
      <c r="FD19" s="724"/>
      <c r="FE19" s="724"/>
      <c r="FF19" s="724"/>
      <c r="FG19" s="724"/>
      <c r="FH19" s="724"/>
      <c r="FI19" s="772"/>
      <c r="FJ19" s="74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</row>
    <row r="20" spans="1:180" ht="5.25" customHeight="1">
      <c r="A20" s="63"/>
      <c r="B20" s="63"/>
      <c r="C20" s="63"/>
      <c r="D20" s="63"/>
      <c r="E20" s="63"/>
      <c r="F20" s="63"/>
      <c r="G20" s="63"/>
      <c r="H20" s="63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2"/>
      <c r="BM20" s="582"/>
      <c r="BN20" s="582"/>
      <c r="BO20" s="582"/>
      <c r="BP20" s="582"/>
      <c r="BQ20" s="582"/>
      <c r="BR20" s="582"/>
      <c r="BS20" s="582"/>
      <c r="BT20" s="582"/>
      <c r="BU20" s="582"/>
      <c r="BV20" s="723"/>
      <c r="BW20" s="724"/>
      <c r="BX20" s="724"/>
      <c r="BY20" s="724"/>
      <c r="BZ20" s="724"/>
      <c r="CA20" s="724"/>
      <c r="CB20" s="724"/>
      <c r="CC20" s="724"/>
      <c r="CD20" s="724"/>
      <c r="CE20" s="724"/>
      <c r="CF20" s="724"/>
      <c r="CG20" s="724"/>
      <c r="CH20" s="724"/>
      <c r="CI20" s="724"/>
      <c r="CJ20" s="724"/>
      <c r="CK20" s="724"/>
      <c r="CL20" s="724"/>
      <c r="CM20" s="724"/>
      <c r="CN20" s="724"/>
      <c r="CO20" s="724"/>
      <c r="CP20" s="724"/>
      <c r="CQ20" s="724"/>
      <c r="CR20" s="724"/>
      <c r="CS20" s="724"/>
      <c r="CT20" s="724"/>
      <c r="CU20" s="724"/>
      <c r="CV20" s="724"/>
      <c r="CW20" s="724"/>
      <c r="CX20" s="724"/>
      <c r="CY20" s="724"/>
      <c r="CZ20" s="724"/>
      <c r="DA20" s="724"/>
      <c r="DB20" s="724"/>
      <c r="DC20" s="772"/>
      <c r="DD20" s="327"/>
      <c r="DE20" s="700"/>
      <c r="DF20" s="700"/>
      <c r="DG20" s="700"/>
      <c r="DH20" s="700"/>
      <c r="DI20" s="700"/>
      <c r="DJ20" s="700"/>
      <c r="DK20" s="700"/>
      <c r="DL20" s="700"/>
      <c r="DM20" s="700"/>
      <c r="DN20" s="700"/>
      <c r="DO20" s="700"/>
      <c r="DP20" s="700"/>
      <c r="DQ20" s="700"/>
      <c r="DR20" s="700"/>
      <c r="DS20" s="700"/>
      <c r="DT20" s="700"/>
      <c r="DU20" s="700"/>
      <c r="DV20" s="700"/>
      <c r="DW20" s="700"/>
      <c r="DX20" s="700"/>
      <c r="DY20" s="700"/>
      <c r="DZ20" s="700"/>
      <c r="EA20" s="700"/>
      <c r="EB20" s="700"/>
      <c r="EC20" s="700"/>
      <c r="ED20" s="700"/>
      <c r="EE20" s="700"/>
      <c r="EF20" s="700"/>
      <c r="EG20" s="700"/>
      <c r="EH20" s="700"/>
      <c r="EI20" s="700"/>
      <c r="EJ20" s="700"/>
      <c r="EK20" s="700"/>
      <c r="EL20" s="700"/>
      <c r="EM20" s="700"/>
      <c r="EN20" s="700"/>
      <c r="EO20" s="700"/>
      <c r="EP20" s="700"/>
      <c r="EQ20" s="700"/>
      <c r="ER20" s="700"/>
      <c r="ES20" s="700"/>
      <c r="ET20" s="700"/>
      <c r="EU20" s="700"/>
      <c r="EV20" s="700"/>
      <c r="EW20" s="700"/>
      <c r="EX20" s="700"/>
      <c r="EY20" s="700"/>
      <c r="EZ20" s="700"/>
      <c r="FA20" s="700"/>
      <c r="FB20" s="700"/>
      <c r="FC20" s="700"/>
      <c r="FD20" s="700"/>
      <c r="FE20" s="700"/>
      <c r="FF20" s="700"/>
      <c r="FG20" s="700"/>
      <c r="FH20" s="700"/>
      <c r="FI20" s="701"/>
      <c r="FJ20" s="74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</row>
    <row r="21" spans="74:180" ht="22.5" customHeight="1">
      <c r="BV21" s="70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69"/>
      <c r="DD21" s="70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</row>
    <row r="22" spans="1:180" ht="5.25" customHeight="1">
      <c r="A22" s="63"/>
      <c r="B22" s="63"/>
      <c r="C22" s="63"/>
      <c r="D22" s="63"/>
      <c r="E22" s="63"/>
      <c r="F22" s="63"/>
      <c r="G22" s="582" t="s">
        <v>149</v>
      </c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723" t="s">
        <v>82</v>
      </c>
      <c r="BW22" s="724"/>
      <c r="BX22" s="724"/>
      <c r="BY22" s="724"/>
      <c r="BZ22" s="724"/>
      <c r="CA22" s="724"/>
      <c r="CB22" s="724"/>
      <c r="CC22" s="724"/>
      <c r="CD22" s="724"/>
      <c r="CE22" s="724"/>
      <c r="CF22" s="724"/>
      <c r="CG22" s="724"/>
      <c r="CH22" s="724"/>
      <c r="CI22" s="724"/>
      <c r="CJ22" s="724"/>
      <c r="CK22" s="724"/>
      <c r="CL22" s="724"/>
      <c r="CM22" s="724"/>
      <c r="CN22" s="724"/>
      <c r="CO22" s="724"/>
      <c r="CP22" s="724"/>
      <c r="CQ22" s="724"/>
      <c r="CR22" s="724"/>
      <c r="CS22" s="724"/>
      <c r="CT22" s="724"/>
      <c r="CU22" s="724"/>
      <c r="CV22" s="724"/>
      <c r="CW22" s="724"/>
      <c r="CX22" s="724"/>
      <c r="CY22" s="724"/>
      <c r="CZ22" s="724"/>
      <c r="DA22" s="724"/>
      <c r="DB22" s="724"/>
      <c r="DC22" s="772"/>
      <c r="DD22" s="326" t="s">
        <v>152</v>
      </c>
      <c r="DE22" s="678"/>
      <c r="DF22" s="678"/>
      <c r="DG22" s="678"/>
      <c r="DH22" s="678"/>
      <c r="DI22" s="678"/>
      <c r="DJ22" s="678"/>
      <c r="DK22" s="678"/>
      <c r="DL22" s="678"/>
      <c r="DM22" s="678"/>
      <c r="DN22" s="678"/>
      <c r="DO22" s="678"/>
      <c r="DP22" s="678"/>
      <c r="DQ22" s="678"/>
      <c r="DR22" s="678"/>
      <c r="DS22" s="678"/>
      <c r="DT22" s="678"/>
      <c r="DU22" s="678"/>
      <c r="DV22" s="678"/>
      <c r="DW22" s="678"/>
      <c r="DX22" s="678"/>
      <c r="DY22" s="678"/>
      <c r="DZ22" s="678"/>
      <c r="EA22" s="678"/>
      <c r="EB22" s="678"/>
      <c r="EC22" s="678"/>
      <c r="ED22" s="678"/>
      <c r="EE22" s="678"/>
      <c r="EF22" s="678"/>
      <c r="EG22" s="678"/>
      <c r="EH22" s="678"/>
      <c r="EI22" s="678"/>
      <c r="EJ22" s="678"/>
      <c r="EK22" s="678"/>
      <c r="EL22" s="678"/>
      <c r="EM22" s="678"/>
      <c r="EN22" s="678"/>
      <c r="EO22" s="678"/>
      <c r="EP22" s="678"/>
      <c r="EQ22" s="678"/>
      <c r="ER22" s="678"/>
      <c r="ES22" s="678"/>
      <c r="ET22" s="678"/>
      <c r="EU22" s="678"/>
      <c r="EV22" s="678"/>
      <c r="EW22" s="678"/>
      <c r="EX22" s="678"/>
      <c r="EY22" s="678"/>
      <c r="EZ22" s="678"/>
      <c r="FA22" s="678"/>
      <c r="FB22" s="678"/>
      <c r="FC22" s="678"/>
      <c r="FD22" s="678"/>
      <c r="FE22" s="678"/>
      <c r="FF22" s="678"/>
      <c r="FG22" s="678"/>
      <c r="FH22" s="678"/>
      <c r="FI22" s="679"/>
      <c r="FJ22" s="74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</row>
    <row r="23" spans="1:180" ht="5.25" customHeight="1">
      <c r="A23" s="63"/>
      <c r="B23" s="63"/>
      <c r="C23" s="63"/>
      <c r="D23" s="63"/>
      <c r="E23" s="63"/>
      <c r="F23" s="63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723"/>
      <c r="BW23" s="724"/>
      <c r="BX23" s="724"/>
      <c r="BY23" s="724"/>
      <c r="BZ23" s="724"/>
      <c r="CA23" s="724"/>
      <c r="CB23" s="724"/>
      <c r="CC23" s="724"/>
      <c r="CD23" s="724"/>
      <c r="CE23" s="724"/>
      <c r="CF23" s="724"/>
      <c r="CG23" s="724"/>
      <c r="CH23" s="724"/>
      <c r="CI23" s="724"/>
      <c r="CJ23" s="724"/>
      <c r="CK23" s="724"/>
      <c r="CL23" s="724"/>
      <c r="CM23" s="724"/>
      <c r="CN23" s="724"/>
      <c r="CO23" s="724"/>
      <c r="CP23" s="724"/>
      <c r="CQ23" s="724"/>
      <c r="CR23" s="724"/>
      <c r="CS23" s="724"/>
      <c r="CT23" s="724"/>
      <c r="CU23" s="724"/>
      <c r="CV23" s="724"/>
      <c r="CW23" s="724"/>
      <c r="CX23" s="724"/>
      <c r="CY23" s="724"/>
      <c r="CZ23" s="724"/>
      <c r="DA23" s="724"/>
      <c r="DB23" s="724"/>
      <c r="DC23" s="772"/>
      <c r="DD23" s="723"/>
      <c r="DE23" s="724"/>
      <c r="DF23" s="724"/>
      <c r="DG23" s="724"/>
      <c r="DH23" s="724"/>
      <c r="DI23" s="724"/>
      <c r="DJ23" s="724"/>
      <c r="DK23" s="724"/>
      <c r="DL23" s="724"/>
      <c r="DM23" s="724"/>
      <c r="DN23" s="724"/>
      <c r="DO23" s="724"/>
      <c r="DP23" s="724"/>
      <c r="DQ23" s="724"/>
      <c r="DR23" s="724"/>
      <c r="DS23" s="724"/>
      <c r="DT23" s="724"/>
      <c r="DU23" s="724"/>
      <c r="DV23" s="724"/>
      <c r="DW23" s="724"/>
      <c r="DX23" s="724"/>
      <c r="DY23" s="724"/>
      <c r="DZ23" s="724"/>
      <c r="EA23" s="724"/>
      <c r="EB23" s="724"/>
      <c r="EC23" s="724"/>
      <c r="ED23" s="724"/>
      <c r="EE23" s="724"/>
      <c r="EF23" s="724"/>
      <c r="EG23" s="724"/>
      <c r="EH23" s="724"/>
      <c r="EI23" s="724"/>
      <c r="EJ23" s="724"/>
      <c r="EK23" s="724"/>
      <c r="EL23" s="724"/>
      <c r="EM23" s="724"/>
      <c r="EN23" s="724"/>
      <c r="EO23" s="724"/>
      <c r="EP23" s="724"/>
      <c r="EQ23" s="724"/>
      <c r="ER23" s="724"/>
      <c r="ES23" s="724"/>
      <c r="ET23" s="724"/>
      <c r="EU23" s="724"/>
      <c r="EV23" s="724"/>
      <c r="EW23" s="724"/>
      <c r="EX23" s="724"/>
      <c r="EY23" s="724"/>
      <c r="EZ23" s="724"/>
      <c r="FA23" s="724"/>
      <c r="FB23" s="724"/>
      <c r="FC23" s="724"/>
      <c r="FD23" s="724"/>
      <c r="FE23" s="724"/>
      <c r="FF23" s="724"/>
      <c r="FG23" s="724"/>
      <c r="FH23" s="724"/>
      <c r="FI23" s="772"/>
      <c r="FJ23" s="74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</row>
    <row r="24" spans="1:180" ht="9" customHeight="1">
      <c r="A24" s="63"/>
      <c r="B24" s="63"/>
      <c r="C24" s="63"/>
      <c r="D24" s="28"/>
      <c r="E24" s="28"/>
      <c r="F24" s="28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723"/>
      <c r="BW24" s="724"/>
      <c r="BX24" s="724"/>
      <c r="BY24" s="724"/>
      <c r="BZ24" s="724"/>
      <c r="CA24" s="724"/>
      <c r="CB24" s="724"/>
      <c r="CC24" s="724"/>
      <c r="CD24" s="724"/>
      <c r="CE24" s="724"/>
      <c r="CF24" s="724"/>
      <c r="CG24" s="724"/>
      <c r="CH24" s="724"/>
      <c r="CI24" s="724"/>
      <c r="CJ24" s="724"/>
      <c r="CK24" s="724"/>
      <c r="CL24" s="724"/>
      <c r="CM24" s="724"/>
      <c r="CN24" s="724"/>
      <c r="CO24" s="724"/>
      <c r="CP24" s="724"/>
      <c r="CQ24" s="724"/>
      <c r="CR24" s="724"/>
      <c r="CS24" s="724"/>
      <c r="CT24" s="724"/>
      <c r="CU24" s="724"/>
      <c r="CV24" s="724"/>
      <c r="CW24" s="724"/>
      <c r="CX24" s="724"/>
      <c r="CY24" s="724"/>
      <c r="CZ24" s="724"/>
      <c r="DA24" s="724"/>
      <c r="DB24" s="724"/>
      <c r="DC24" s="772"/>
      <c r="DD24" s="723"/>
      <c r="DE24" s="724"/>
      <c r="DF24" s="724"/>
      <c r="DG24" s="724"/>
      <c r="DH24" s="724"/>
      <c r="DI24" s="724"/>
      <c r="DJ24" s="724"/>
      <c r="DK24" s="724"/>
      <c r="DL24" s="724"/>
      <c r="DM24" s="724"/>
      <c r="DN24" s="724"/>
      <c r="DO24" s="724"/>
      <c r="DP24" s="724"/>
      <c r="DQ24" s="724"/>
      <c r="DR24" s="724"/>
      <c r="DS24" s="724"/>
      <c r="DT24" s="724"/>
      <c r="DU24" s="724"/>
      <c r="DV24" s="724"/>
      <c r="DW24" s="724"/>
      <c r="DX24" s="724"/>
      <c r="DY24" s="724"/>
      <c r="DZ24" s="724"/>
      <c r="EA24" s="724"/>
      <c r="EB24" s="724"/>
      <c r="EC24" s="724"/>
      <c r="ED24" s="724"/>
      <c r="EE24" s="724"/>
      <c r="EF24" s="724"/>
      <c r="EG24" s="724"/>
      <c r="EH24" s="724"/>
      <c r="EI24" s="724"/>
      <c r="EJ24" s="724"/>
      <c r="EK24" s="724"/>
      <c r="EL24" s="724"/>
      <c r="EM24" s="724"/>
      <c r="EN24" s="724"/>
      <c r="EO24" s="724"/>
      <c r="EP24" s="724"/>
      <c r="EQ24" s="724"/>
      <c r="ER24" s="724"/>
      <c r="ES24" s="724"/>
      <c r="ET24" s="724"/>
      <c r="EU24" s="724"/>
      <c r="EV24" s="724"/>
      <c r="EW24" s="724"/>
      <c r="EX24" s="724"/>
      <c r="EY24" s="724"/>
      <c r="EZ24" s="724"/>
      <c r="FA24" s="724"/>
      <c r="FB24" s="724"/>
      <c r="FC24" s="724"/>
      <c r="FD24" s="724"/>
      <c r="FE24" s="724"/>
      <c r="FF24" s="724"/>
      <c r="FG24" s="724"/>
      <c r="FH24" s="724"/>
      <c r="FI24" s="772"/>
      <c r="FJ24" s="70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63"/>
    </row>
    <row r="25" spans="1:180" ht="9" customHeight="1">
      <c r="A25" s="63"/>
      <c r="B25" s="63"/>
      <c r="C25" s="63"/>
      <c r="D25" s="28"/>
      <c r="E25" s="28"/>
      <c r="F25" s="28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723" t="s">
        <v>155</v>
      </c>
      <c r="BW25" s="724"/>
      <c r="BX25" s="724"/>
      <c r="BY25" s="724"/>
      <c r="BZ25" s="724"/>
      <c r="CA25" s="724"/>
      <c r="CB25" s="724"/>
      <c r="CC25" s="724"/>
      <c r="CD25" s="724"/>
      <c r="CE25" s="724"/>
      <c r="CF25" s="724"/>
      <c r="CG25" s="724"/>
      <c r="CH25" s="724"/>
      <c r="CI25" s="724"/>
      <c r="CJ25" s="724"/>
      <c r="CK25" s="724"/>
      <c r="CL25" s="724"/>
      <c r="CM25" s="724"/>
      <c r="CN25" s="724"/>
      <c r="CO25" s="724"/>
      <c r="CP25" s="724"/>
      <c r="CQ25" s="724"/>
      <c r="CR25" s="724"/>
      <c r="CS25" s="724"/>
      <c r="CT25" s="724"/>
      <c r="CU25" s="724"/>
      <c r="CV25" s="724"/>
      <c r="CW25" s="724"/>
      <c r="CX25" s="724"/>
      <c r="CY25" s="724"/>
      <c r="CZ25" s="724"/>
      <c r="DA25" s="724"/>
      <c r="DB25" s="724"/>
      <c r="DC25" s="772"/>
      <c r="DD25" s="723"/>
      <c r="DE25" s="724"/>
      <c r="DF25" s="724"/>
      <c r="DG25" s="724"/>
      <c r="DH25" s="724"/>
      <c r="DI25" s="724"/>
      <c r="DJ25" s="724"/>
      <c r="DK25" s="724"/>
      <c r="DL25" s="724"/>
      <c r="DM25" s="724"/>
      <c r="DN25" s="724"/>
      <c r="DO25" s="724"/>
      <c r="DP25" s="724"/>
      <c r="DQ25" s="724"/>
      <c r="DR25" s="724"/>
      <c r="DS25" s="724"/>
      <c r="DT25" s="724"/>
      <c r="DU25" s="724"/>
      <c r="DV25" s="724"/>
      <c r="DW25" s="724"/>
      <c r="DX25" s="724"/>
      <c r="DY25" s="724"/>
      <c r="DZ25" s="724"/>
      <c r="EA25" s="724"/>
      <c r="EB25" s="724"/>
      <c r="EC25" s="724"/>
      <c r="ED25" s="724"/>
      <c r="EE25" s="724"/>
      <c r="EF25" s="724"/>
      <c r="EG25" s="724"/>
      <c r="EH25" s="724"/>
      <c r="EI25" s="724"/>
      <c r="EJ25" s="724"/>
      <c r="EK25" s="724"/>
      <c r="EL25" s="724"/>
      <c r="EM25" s="724"/>
      <c r="EN25" s="724"/>
      <c r="EO25" s="724"/>
      <c r="EP25" s="724"/>
      <c r="EQ25" s="724"/>
      <c r="ER25" s="724"/>
      <c r="ES25" s="724"/>
      <c r="ET25" s="724"/>
      <c r="EU25" s="724"/>
      <c r="EV25" s="724"/>
      <c r="EW25" s="724"/>
      <c r="EX25" s="724"/>
      <c r="EY25" s="724"/>
      <c r="EZ25" s="724"/>
      <c r="FA25" s="724"/>
      <c r="FB25" s="724"/>
      <c r="FC25" s="724"/>
      <c r="FD25" s="724"/>
      <c r="FE25" s="724"/>
      <c r="FF25" s="724"/>
      <c r="FG25" s="724"/>
      <c r="FH25" s="724"/>
      <c r="FI25" s="772"/>
      <c r="FJ25" s="70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63"/>
    </row>
    <row r="26" spans="1:180" ht="5.25" customHeight="1">
      <c r="A26" s="63"/>
      <c r="B26" s="63"/>
      <c r="C26" s="63"/>
      <c r="D26" s="63"/>
      <c r="E26" s="63"/>
      <c r="F26" s="63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582"/>
      <c r="BC26" s="582"/>
      <c r="BD26" s="582"/>
      <c r="BE26" s="582"/>
      <c r="BF26" s="582"/>
      <c r="BG26" s="582"/>
      <c r="BH26" s="582"/>
      <c r="BI26" s="582"/>
      <c r="BJ26" s="582"/>
      <c r="BK26" s="582"/>
      <c r="BL26" s="582"/>
      <c r="BM26" s="582"/>
      <c r="BN26" s="582"/>
      <c r="BO26" s="582"/>
      <c r="BP26" s="582"/>
      <c r="BQ26" s="582"/>
      <c r="BR26" s="582"/>
      <c r="BS26" s="582"/>
      <c r="BT26" s="582"/>
      <c r="BU26" s="582"/>
      <c r="BV26" s="723"/>
      <c r="BW26" s="724"/>
      <c r="BX26" s="724"/>
      <c r="BY26" s="724"/>
      <c r="BZ26" s="724"/>
      <c r="CA26" s="724"/>
      <c r="CB26" s="724"/>
      <c r="CC26" s="724"/>
      <c r="CD26" s="724"/>
      <c r="CE26" s="724"/>
      <c r="CF26" s="724"/>
      <c r="CG26" s="724"/>
      <c r="CH26" s="724"/>
      <c r="CI26" s="724"/>
      <c r="CJ26" s="724"/>
      <c r="CK26" s="724"/>
      <c r="CL26" s="724"/>
      <c r="CM26" s="724"/>
      <c r="CN26" s="724"/>
      <c r="CO26" s="724"/>
      <c r="CP26" s="724"/>
      <c r="CQ26" s="724"/>
      <c r="CR26" s="724"/>
      <c r="CS26" s="724"/>
      <c r="CT26" s="724"/>
      <c r="CU26" s="724"/>
      <c r="CV26" s="724"/>
      <c r="CW26" s="724"/>
      <c r="CX26" s="724"/>
      <c r="CY26" s="724"/>
      <c r="CZ26" s="724"/>
      <c r="DA26" s="724"/>
      <c r="DB26" s="724"/>
      <c r="DC26" s="772"/>
      <c r="DD26" s="723"/>
      <c r="DE26" s="724"/>
      <c r="DF26" s="724"/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4"/>
      <c r="DS26" s="724"/>
      <c r="DT26" s="724"/>
      <c r="DU26" s="724"/>
      <c r="DV26" s="724"/>
      <c r="DW26" s="724"/>
      <c r="DX26" s="724"/>
      <c r="DY26" s="724"/>
      <c r="DZ26" s="724"/>
      <c r="EA26" s="724"/>
      <c r="EB26" s="724"/>
      <c r="EC26" s="724"/>
      <c r="ED26" s="724"/>
      <c r="EE26" s="724"/>
      <c r="EF26" s="724"/>
      <c r="EG26" s="724"/>
      <c r="EH26" s="724"/>
      <c r="EI26" s="724"/>
      <c r="EJ26" s="724"/>
      <c r="EK26" s="724"/>
      <c r="EL26" s="724"/>
      <c r="EM26" s="724"/>
      <c r="EN26" s="724"/>
      <c r="EO26" s="724"/>
      <c r="EP26" s="724"/>
      <c r="EQ26" s="724"/>
      <c r="ER26" s="724"/>
      <c r="ES26" s="724"/>
      <c r="ET26" s="724"/>
      <c r="EU26" s="724"/>
      <c r="EV26" s="724"/>
      <c r="EW26" s="724"/>
      <c r="EX26" s="724"/>
      <c r="EY26" s="724"/>
      <c r="EZ26" s="724"/>
      <c r="FA26" s="724"/>
      <c r="FB26" s="724"/>
      <c r="FC26" s="724"/>
      <c r="FD26" s="724"/>
      <c r="FE26" s="724"/>
      <c r="FF26" s="724"/>
      <c r="FG26" s="724"/>
      <c r="FH26" s="724"/>
      <c r="FI26" s="772"/>
      <c r="FJ26" s="74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</row>
    <row r="27" spans="1:180" ht="5.25" customHeight="1">
      <c r="A27" s="63"/>
      <c r="B27" s="63"/>
      <c r="C27" s="63"/>
      <c r="D27" s="63"/>
      <c r="E27" s="63"/>
      <c r="F27" s="63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  <c r="BA27" s="582"/>
      <c r="BB27" s="582"/>
      <c r="BC27" s="582"/>
      <c r="BD27" s="582"/>
      <c r="BE27" s="582"/>
      <c r="BF27" s="582"/>
      <c r="BG27" s="582"/>
      <c r="BH27" s="582"/>
      <c r="BI27" s="582"/>
      <c r="BJ27" s="582"/>
      <c r="BK27" s="582"/>
      <c r="BL27" s="582"/>
      <c r="BM27" s="582"/>
      <c r="BN27" s="582"/>
      <c r="BO27" s="582"/>
      <c r="BP27" s="582"/>
      <c r="BQ27" s="582"/>
      <c r="BR27" s="582"/>
      <c r="BS27" s="582"/>
      <c r="BT27" s="582"/>
      <c r="BU27" s="582"/>
      <c r="BV27" s="723"/>
      <c r="BW27" s="724"/>
      <c r="BX27" s="724"/>
      <c r="BY27" s="724"/>
      <c r="BZ27" s="724"/>
      <c r="CA27" s="724"/>
      <c r="CB27" s="724"/>
      <c r="CC27" s="724"/>
      <c r="CD27" s="724"/>
      <c r="CE27" s="724"/>
      <c r="CF27" s="724"/>
      <c r="CG27" s="724"/>
      <c r="CH27" s="724"/>
      <c r="CI27" s="724"/>
      <c r="CJ27" s="724"/>
      <c r="CK27" s="724"/>
      <c r="CL27" s="724"/>
      <c r="CM27" s="724"/>
      <c r="CN27" s="724"/>
      <c r="CO27" s="724"/>
      <c r="CP27" s="724"/>
      <c r="CQ27" s="724"/>
      <c r="CR27" s="724"/>
      <c r="CS27" s="724"/>
      <c r="CT27" s="724"/>
      <c r="CU27" s="724"/>
      <c r="CV27" s="724"/>
      <c r="CW27" s="724"/>
      <c r="CX27" s="724"/>
      <c r="CY27" s="724"/>
      <c r="CZ27" s="724"/>
      <c r="DA27" s="724"/>
      <c r="DB27" s="724"/>
      <c r="DC27" s="772"/>
      <c r="DD27" s="327"/>
      <c r="DE27" s="700"/>
      <c r="DF27" s="700"/>
      <c r="DG27" s="700"/>
      <c r="DH27" s="700"/>
      <c r="DI27" s="700"/>
      <c r="DJ27" s="700"/>
      <c r="DK27" s="700"/>
      <c r="DL27" s="700"/>
      <c r="DM27" s="700"/>
      <c r="DN27" s="700"/>
      <c r="DO27" s="700"/>
      <c r="DP27" s="700"/>
      <c r="DQ27" s="700"/>
      <c r="DR27" s="700"/>
      <c r="DS27" s="700"/>
      <c r="DT27" s="700"/>
      <c r="DU27" s="700"/>
      <c r="DV27" s="700"/>
      <c r="DW27" s="700"/>
      <c r="DX27" s="700"/>
      <c r="DY27" s="700"/>
      <c r="DZ27" s="700"/>
      <c r="EA27" s="700"/>
      <c r="EB27" s="700"/>
      <c r="EC27" s="700"/>
      <c r="ED27" s="700"/>
      <c r="EE27" s="700"/>
      <c r="EF27" s="700"/>
      <c r="EG27" s="700"/>
      <c r="EH27" s="700"/>
      <c r="EI27" s="700"/>
      <c r="EJ27" s="700"/>
      <c r="EK27" s="700"/>
      <c r="EL27" s="700"/>
      <c r="EM27" s="700"/>
      <c r="EN27" s="700"/>
      <c r="EO27" s="700"/>
      <c r="EP27" s="700"/>
      <c r="EQ27" s="700"/>
      <c r="ER27" s="700"/>
      <c r="ES27" s="700"/>
      <c r="ET27" s="700"/>
      <c r="EU27" s="700"/>
      <c r="EV27" s="700"/>
      <c r="EW27" s="700"/>
      <c r="EX27" s="700"/>
      <c r="EY27" s="700"/>
      <c r="EZ27" s="700"/>
      <c r="FA27" s="700"/>
      <c r="FB27" s="700"/>
      <c r="FC27" s="700"/>
      <c r="FD27" s="700"/>
      <c r="FE27" s="700"/>
      <c r="FF27" s="700"/>
      <c r="FG27" s="700"/>
      <c r="FH27" s="700"/>
      <c r="FI27" s="701"/>
      <c r="FJ27" s="74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</row>
    <row r="28" spans="74:180" ht="22.5" customHeight="1">
      <c r="BV28" s="70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69"/>
      <c r="DD28" s="70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</row>
    <row r="29" spans="7:180" ht="5.25" customHeight="1">
      <c r="G29" s="582" t="s">
        <v>150</v>
      </c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2"/>
      <c r="AY29" s="582"/>
      <c r="AZ29" s="582"/>
      <c r="BA29" s="582"/>
      <c r="BB29" s="582"/>
      <c r="BC29" s="582"/>
      <c r="BD29" s="582"/>
      <c r="BE29" s="582"/>
      <c r="BF29" s="582"/>
      <c r="BG29" s="582"/>
      <c r="BH29" s="582"/>
      <c r="BI29" s="582"/>
      <c r="BJ29" s="582"/>
      <c r="BK29" s="582"/>
      <c r="BL29" s="582"/>
      <c r="BM29" s="582"/>
      <c r="BN29" s="582"/>
      <c r="BO29" s="582"/>
      <c r="BP29" s="582"/>
      <c r="BQ29" s="582"/>
      <c r="BR29" s="582"/>
      <c r="BS29" s="582"/>
      <c r="BT29" s="582"/>
      <c r="BU29" s="582"/>
      <c r="BV29" s="723" t="s">
        <v>81</v>
      </c>
      <c r="BW29" s="724"/>
      <c r="BX29" s="724"/>
      <c r="BY29" s="724"/>
      <c r="BZ29" s="724"/>
      <c r="CA29" s="724"/>
      <c r="CB29" s="724"/>
      <c r="CC29" s="724"/>
      <c r="CD29" s="724"/>
      <c r="CE29" s="724"/>
      <c r="CF29" s="724"/>
      <c r="CG29" s="724"/>
      <c r="CH29" s="724"/>
      <c r="CI29" s="724"/>
      <c r="CJ29" s="724"/>
      <c r="CK29" s="724"/>
      <c r="CL29" s="724"/>
      <c r="CM29" s="724"/>
      <c r="CN29" s="724"/>
      <c r="CO29" s="724"/>
      <c r="CP29" s="724"/>
      <c r="CQ29" s="724"/>
      <c r="CR29" s="724"/>
      <c r="CS29" s="724"/>
      <c r="CT29" s="724"/>
      <c r="CU29" s="724"/>
      <c r="CV29" s="724"/>
      <c r="CW29" s="724"/>
      <c r="CX29" s="724"/>
      <c r="CY29" s="724"/>
      <c r="CZ29" s="724"/>
      <c r="DA29" s="724"/>
      <c r="DB29" s="724"/>
      <c r="DC29" s="772"/>
      <c r="DD29" s="582" t="s">
        <v>153</v>
      </c>
      <c r="DE29" s="582"/>
      <c r="DF29" s="582"/>
      <c r="DG29" s="582"/>
      <c r="DH29" s="582"/>
      <c r="DI29" s="582"/>
      <c r="DJ29" s="582"/>
      <c r="DK29" s="582"/>
      <c r="DL29" s="582"/>
      <c r="DM29" s="582"/>
      <c r="DN29" s="582"/>
      <c r="DO29" s="582"/>
      <c r="DP29" s="582"/>
      <c r="DQ29" s="582"/>
      <c r="DR29" s="582"/>
      <c r="DS29" s="582"/>
      <c r="DT29" s="582"/>
      <c r="DU29" s="582"/>
      <c r="DV29" s="582"/>
      <c r="DW29" s="582"/>
      <c r="DX29" s="582"/>
      <c r="DY29" s="582"/>
      <c r="DZ29" s="582"/>
      <c r="EA29" s="582"/>
      <c r="EB29" s="582"/>
      <c r="EC29" s="582"/>
      <c r="ED29" s="582"/>
      <c r="EE29" s="582"/>
      <c r="EF29" s="582"/>
      <c r="EG29" s="582"/>
      <c r="EH29" s="582"/>
      <c r="EI29" s="582"/>
      <c r="EJ29" s="582"/>
      <c r="EK29" s="582"/>
      <c r="EL29" s="582"/>
      <c r="EM29" s="582"/>
      <c r="EN29" s="582"/>
      <c r="EO29" s="582"/>
      <c r="EP29" s="582"/>
      <c r="EQ29" s="582"/>
      <c r="ER29" s="582"/>
      <c r="ES29" s="582"/>
      <c r="ET29" s="582"/>
      <c r="EU29" s="582"/>
      <c r="EV29" s="582"/>
      <c r="EW29" s="582"/>
      <c r="EX29" s="582"/>
      <c r="EY29" s="582"/>
      <c r="EZ29" s="582"/>
      <c r="FA29" s="582"/>
      <c r="FB29" s="582"/>
      <c r="FC29" s="582"/>
      <c r="FD29" s="582"/>
      <c r="FE29" s="582"/>
      <c r="FF29" s="582"/>
      <c r="FG29" s="582"/>
      <c r="FH29" s="582"/>
      <c r="FI29" s="582"/>
      <c r="FJ29" s="74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</row>
    <row r="30" spans="7:180" ht="5.25" customHeight="1"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582"/>
      <c r="BA30" s="582"/>
      <c r="BB30" s="582"/>
      <c r="BC30" s="582"/>
      <c r="BD30" s="582"/>
      <c r="BE30" s="582"/>
      <c r="BF30" s="582"/>
      <c r="BG30" s="582"/>
      <c r="BH30" s="582"/>
      <c r="BI30" s="582"/>
      <c r="BJ30" s="582"/>
      <c r="BK30" s="582"/>
      <c r="BL30" s="582"/>
      <c r="BM30" s="582"/>
      <c r="BN30" s="582"/>
      <c r="BO30" s="582"/>
      <c r="BP30" s="582"/>
      <c r="BQ30" s="582"/>
      <c r="BR30" s="582"/>
      <c r="BS30" s="582"/>
      <c r="BT30" s="582"/>
      <c r="BU30" s="582"/>
      <c r="BV30" s="723"/>
      <c r="BW30" s="724"/>
      <c r="BX30" s="724"/>
      <c r="BY30" s="724"/>
      <c r="BZ30" s="724"/>
      <c r="CA30" s="724"/>
      <c r="CB30" s="724"/>
      <c r="CC30" s="724"/>
      <c r="CD30" s="724"/>
      <c r="CE30" s="724"/>
      <c r="CF30" s="724"/>
      <c r="CG30" s="724"/>
      <c r="CH30" s="724"/>
      <c r="CI30" s="724"/>
      <c r="CJ30" s="724"/>
      <c r="CK30" s="724"/>
      <c r="CL30" s="724"/>
      <c r="CM30" s="724"/>
      <c r="CN30" s="724"/>
      <c r="CO30" s="724"/>
      <c r="CP30" s="724"/>
      <c r="CQ30" s="724"/>
      <c r="CR30" s="724"/>
      <c r="CS30" s="724"/>
      <c r="CT30" s="724"/>
      <c r="CU30" s="724"/>
      <c r="CV30" s="724"/>
      <c r="CW30" s="724"/>
      <c r="CX30" s="724"/>
      <c r="CY30" s="724"/>
      <c r="CZ30" s="724"/>
      <c r="DA30" s="724"/>
      <c r="DB30" s="724"/>
      <c r="DC30" s="772"/>
      <c r="DD30" s="582"/>
      <c r="DE30" s="582"/>
      <c r="DF30" s="582"/>
      <c r="DG30" s="582"/>
      <c r="DH30" s="582"/>
      <c r="DI30" s="582"/>
      <c r="DJ30" s="582"/>
      <c r="DK30" s="582"/>
      <c r="DL30" s="582"/>
      <c r="DM30" s="582"/>
      <c r="DN30" s="582"/>
      <c r="DO30" s="582"/>
      <c r="DP30" s="582"/>
      <c r="DQ30" s="582"/>
      <c r="DR30" s="582"/>
      <c r="DS30" s="582"/>
      <c r="DT30" s="582"/>
      <c r="DU30" s="582"/>
      <c r="DV30" s="582"/>
      <c r="DW30" s="582"/>
      <c r="DX30" s="582"/>
      <c r="DY30" s="582"/>
      <c r="DZ30" s="582"/>
      <c r="EA30" s="582"/>
      <c r="EB30" s="582"/>
      <c r="EC30" s="582"/>
      <c r="ED30" s="582"/>
      <c r="EE30" s="582"/>
      <c r="EF30" s="582"/>
      <c r="EG30" s="582"/>
      <c r="EH30" s="582"/>
      <c r="EI30" s="582"/>
      <c r="EJ30" s="582"/>
      <c r="EK30" s="582"/>
      <c r="EL30" s="582"/>
      <c r="EM30" s="582"/>
      <c r="EN30" s="582"/>
      <c r="EO30" s="582"/>
      <c r="EP30" s="582"/>
      <c r="EQ30" s="582"/>
      <c r="ER30" s="582"/>
      <c r="ES30" s="582"/>
      <c r="ET30" s="582"/>
      <c r="EU30" s="582"/>
      <c r="EV30" s="582"/>
      <c r="EW30" s="582"/>
      <c r="EX30" s="582"/>
      <c r="EY30" s="582"/>
      <c r="EZ30" s="582"/>
      <c r="FA30" s="582"/>
      <c r="FB30" s="582"/>
      <c r="FC30" s="582"/>
      <c r="FD30" s="582"/>
      <c r="FE30" s="582"/>
      <c r="FF30" s="582"/>
      <c r="FG30" s="582"/>
      <c r="FH30" s="582"/>
      <c r="FI30" s="582"/>
      <c r="FJ30" s="74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</row>
    <row r="31" spans="7:180" ht="9" customHeight="1"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2"/>
      <c r="AY31" s="582"/>
      <c r="AZ31" s="582"/>
      <c r="BA31" s="582"/>
      <c r="BB31" s="582"/>
      <c r="BC31" s="582"/>
      <c r="BD31" s="582"/>
      <c r="BE31" s="582"/>
      <c r="BF31" s="582"/>
      <c r="BG31" s="582"/>
      <c r="BH31" s="582"/>
      <c r="BI31" s="582"/>
      <c r="BJ31" s="582"/>
      <c r="BK31" s="582"/>
      <c r="BL31" s="582"/>
      <c r="BM31" s="582"/>
      <c r="BN31" s="582"/>
      <c r="BO31" s="582"/>
      <c r="BP31" s="582"/>
      <c r="BQ31" s="582"/>
      <c r="BR31" s="582"/>
      <c r="BS31" s="582"/>
      <c r="BT31" s="582"/>
      <c r="BU31" s="582"/>
      <c r="BV31" s="723"/>
      <c r="BW31" s="724"/>
      <c r="BX31" s="724"/>
      <c r="BY31" s="724"/>
      <c r="BZ31" s="724"/>
      <c r="CA31" s="724"/>
      <c r="CB31" s="724"/>
      <c r="CC31" s="724"/>
      <c r="CD31" s="724"/>
      <c r="CE31" s="724"/>
      <c r="CF31" s="724"/>
      <c r="CG31" s="724"/>
      <c r="CH31" s="724"/>
      <c r="CI31" s="724"/>
      <c r="CJ31" s="724"/>
      <c r="CK31" s="724"/>
      <c r="CL31" s="724"/>
      <c r="CM31" s="724"/>
      <c r="CN31" s="724"/>
      <c r="CO31" s="724"/>
      <c r="CP31" s="724"/>
      <c r="CQ31" s="724"/>
      <c r="CR31" s="724"/>
      <c r="CS31" s="724"/>
      <c r="CT31" s="724"/>
      <c r="CU31" s="724"/>
      <c r="CV31" s="724"/>
      <c r="CW31" s="724"/>
      <c r="CX31" s="724"/>
      <c r="CY31" s="724"/>
      <c r="CZ31" s="724"/>
      <c r="DA31" s="724"/>
      <c r="DB31" s="724"/>
      <c r="DC31" s="772"/>
      <c r="DD31" s="582"/>
      <c r="DE31" s="582"/>
      <c r="DF31" s="582"/>
      <c r="DG31" s="582"/>
      <c r="DH31" s="582"/>
      <c r="DI31" s="582"/>
      <c r="DJ31" s="582"/>
      <c r="DK31" s="582"/>
      <c r="DL31" s="582"/>
      <c r="DM31" s="582"/>
      <c r="DN31" s="582"/>
      <c r="DO31" s="582"/>
      <c r="DP31" s="582"/>
      <c r="DQ31" s="582"/>
      <c r="DR31" s="582"/>
      <c r="DS31" s="582"/>
      <c r="DT31" s="582"/>
      <c r="DU31" s="582"/>
      <c r="DV31" s="582"/>
      <c r="DW31" s="582"/>
      <c r="DX31" s="582"/>
      <c r="DY31" s="582"/>
      <c r="DZ31" s="582"/>
      <c r="EA31" s="582"/>
      <c r="EB31" s="582"/>
      <c r="EC31" s="582"/>
      <c r="ED31" s="582"/>
      <c r="EE31" s="582"/>
      <c r="EF31" s="582"/>
      <c r="EG31" s="582"/>
      <c r="EH31" s="582"/>
      <c r="EI31" s="582"/>
      <c r="EJ31" s="582"/>
      <c r="EK31" s="582"/>
      <c r="EL31" s="582"/>
      <c r="EM31" s="582"/>
      <c r="EN31" s="582"/>
      <c r="EO31" s="582"/>
      <c r="EP31" s="582"/>
      <c r="EQ31" s="582"/>
      <c r="ER31" s="582"/>
      <c r="ES31" s="582"/>
      <c r="ET31" s="582"/>
      <c r="EU31" s="582"/>
      <c r="EV31" s="582"/>
      <c r="EW31" s="582"/>
      <c r="EX31" s="582"/>
      <c r="EY31" s="582"/>
      <c r="EZ31" s="582"/>
      <c r="FA31" s="582"/>
      <c r="FB31" s="582"/>
      <c r="FC31" s="582"/>
      <c r="FD31" s="582"/>
      <c r="FE31" s="582"/>
      <c r="FF31" s="582"/>
      <c r="FG31" s="582"/>
      <c r="FH31" s="582"/>
      <c r="FI31" s="582"/>
      <c r="FJ31" s="74"/>
      <c r="FK31" s="63"/>
      <c r="FL31" s="63"/>
      <c r="FM31" s="63"/>
      <c r="FN31" s="63"/>
      <c r="FO31" s="63"/>
      <c r="FP31" s="28"/>
      <c r="FQ31" s="28"/>
      <c r="FR31" s="28"/>
      <c r="FS31" s="28"/>
      <c r="FT31" s="28"/>
      <c r="FU31" s="28"/>
      <c r="FV31" s="28"/>
      <c r="FW31" s="28"/>
      <c r="FX31" s="63"/>
    </row>
    <row r="32" spans="7:180" ht="9" customHeight="1"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2"/>
      <c r="BB32" s="582"/>
      <c r="BC32" s="582"/>
      <c r="BD32" s="582"/>
      <c r="BE32" s="582"/>
      <c r="BF32" s="582"/>
      <c r="BG32" s="582"/>
      <c r="BH32" s="582"/>
      <c r="BI32" s="582"/>
      <c r="BJ32" s="582"/>
      <c r="BK32" s="582"/>
      <c r="BL32" s="582"/>
      <c r="BM32" s="582"/>
      <c r="BN32" s="582"/>
      <c r="BO32" s="582"/>
      <c r="BP32" s="582"/>
      <c r="BQ32" s="582"/>
      <c r="BR32" s="582"/>
      <c r="BS32" s="582"/>
      <c r="BT32" s="582"/>
      <c r="BU32" s="582"/>
      <c r="BV32" s="723" t="s">
        <v>156</v>
      </c>
      <c r="BW32" s="724"/>
      <c r="BX32" s="724"/>
      <c r="BY32" s="724"/>
      <c r="BZ32" s="724"/>
      <c r="CA32" s="724"/>
      <c r="CB32" s="724"/>
      <c r="CC32" s="724"/>
      <c r="CD32" s="724"/>
      <c r="CE32" s="724"/>
      <c r="CF32" s="724"/>
      <c r="CG32" s="724"/>
      <c r="CH32" s="724"/>
      <c r="CI32" s="724"/>
      <c r="CJ32" s="724"/>
      <c r="CK32" s="724"/>
      <c r="CL32" s="724"/>
      <c r="CM32" s="724"/>
      <c r="CN32" s="724"/>
      <c r="CO32" s="724"/>
      <c r="CP32" s="724"/>
      <c r="CQ32" s="724"/>
      <c r="CR32" s="724"/>
      <c r="CS32" s="724"/>
      <c r="CT32" s="724"/>
      <c r="CU32" s="724"/>
      <c r="CV32" s="724"/>
      <c r="CW32" s="724"/>
      <c r="CX32" s="724"/>
      <c r="CY32" s="724"/>
      <c r="CZ32" s="724"/>
      <c r="DA32" s="724"/>
      <c r="DB32" s="724"/>
      <c r="DC32" s="772"/>
      <c r="DD32" s="582"/>
      <c r="DE32" s="582"/>
      <c r="DF32" s="582"/>
      <c r="DG32" s="582"/>
      <c r="DH32" s="582"/>
      <c r="DI32" s="582"/>
      <c r="DJ32" s="582"/>
      <c r="DK32" s="582"/>
      <c r="DL32" s="582"/>
      <c r="DM32" s="582"/>
      <c r="DN32" s="582"/>
      <c r="DO32" s="582"/>
      <c r="DP32" s="582"/>
      <c r="DQ32" s="582"/>
      <c r="DR32" s="582"/>
      <c r="DS32" s="582"/>
      <c r="DT32" s="582"/>
      <c r="DU32" s="582"/>
      <c r="DV32" s="582"/>
      <c r="DW32" s="582"/>
      <c r="DX32" s="582"/>
      <c r="DY32" s="582"/>
      <c r="DZ32" s="582"/>
      <c r="EA32" s="582"/>
      <c r="EB32" s="582"/>
      <c r="EC32" s="582"/>
      <c r="ED32" s="582"/>
      <c r="EE32" s="582"/>
      <c r="EF32" s="582"/>
      <c r="EG32" s="582"/>
      <c r="EH32" s="582"/>
      <c r="EI32" s="582"/>
      <c r="EJ32" s="582"/>
      <c r="EK32" s="582"/>
      <c r="EL32" s="582"/>
      <c r="EM32" s="582"/>
      <c r="EN32" s="582"/>
      <c r="EO32" s="582"/>
      <c r="EP32" s="582"/>
      <c r="EQ32" s="582"/>
      <c r="ER32" s="582"/>
      <c r="ES32" s="582"/>
      <c r="ET32" s="582"/>
      <c r="EU32" s="582"/>
      <c r="EV32" s="582"/>
      <c r="EW32" s="582"/>
      <c r="EX32" s="582"/>
      <c r="EY32" s="582"/>
      <c r="EZ32" s="582"/>
      <c r="FA32" s="582"/>
      <c r="FB32" s="582"/>
      <c r="FC32" s="582"/>
      <c r="FD32" s="582"/>
      <c r="FE32" s="582"/>
      <c r="FF32" s="582"/>
      <c r="FG32" s="582"/>
      <c r="FH32" s="582"/>
      <c r="FI32" s="582"/>
      <c r="FJ32" s="74"/>
      <c r="FK32" s="63"/>
      <c r="FL32" s="63"/>
      <c r="FM32" s="63"/>
      <c r="FN32" s="63"/>
      <c r="FO32" s="63"/>
      <c r="FP32" s="28"/>
      <c r="FQ32" s="28"/>
      <c r="FR32" s="28"/>
      <c r="FS32" s="28"/>
      <c r="FT32" s="28"/>
      <c r="FU32" s="28"/>
      <c r="FV32" s="28"/>
      <c r="FW32" s="28"/>
      <c r="FX32" s="63"/>
    </row>
    <row r="33" spans="7:180" ht="5.25" customHeight="1"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2"/>
      <c r="AY33" s="582"/>
      <c r="AZ33" s="582"/>
      <c r="BA33" s="582"/>
      <c r="BB33" s="582"/>
      <c r="BC33" s="582"/>
      <c r="BD33" s="582"/>
      <c r="BE33" s="582"/>
      <c r="BF33" s="582"/>
      <c r="BG33" s="582"/>
      <c r="BH33" s="582"/>
      <c r="BI33" s="582"/>
      <c r="BJ33" s="582"/>
      <c r="BK33" s="582"/>
      <c r="BL33" s="582"/>
      <c r="BM33" s="582"/>
      <c r="BN33" s="582"/>
      <c r="BO33" s="582"/>
      <c r="BP33" s="582"/>
      <c r="BQ33" s="582"/>
      <c r="BR33" s="582"/>
      <c r="BS33" s="582"/>
      <c r="BT33" s="582"/>
      <c r="BU33" s="582"/>
      <c r="BV33" s="723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4"/>
      <c r="CR33" s="724"/>
      <c r="CS33" s="724"/>
      <c r="CT33" s="724"/>
      <c r="CU33" s="724"/>
      <c r="CV33" s="724"/>
      <c r="CW33" s="724"/>
      <c r="CX33" s="724"/>
      <c r="CY33" s="724"/>
      <c r="CZ33" s="724"/>
      <c r="DA33" s="724"/>
      <c r="DB33" s="724"/>
      <c r="DC33" s="772"/>
      <c r="DD33" s="582"/>
      <c r="DE33" s="582"/>
      <c r="DF33" s="582"/>
      <c r="DG33" s="582"/>
      <c r="DH33" s="582"/>
      <c r="DI33" s="582"/>
      <c r="DJ33" s="582"/>
      <c r="DK33" s="582"/>
      <c r="DL33" s="582"/>
      <c r="DM33" s="582"/>
      <c r="DN33" s="582"/>
      <c r="DO33" s="582"/>
      <c r="DP33" s="582"/>
      <c r="DQ33" s="582"/>
      <c r="DR33" s="582"/>
      <c r="DS33" s="582"/>
      <c r="DT33" s="582"/>
      <c r="DU33" s="582"/>
      <c r="DV33" s="582"/>
      <c r="DW33" s="582"/>
      <c r="DX33" s="582"/>
      <c r="DY33" s="582"/>
      <c r="DZ33" s="582"/>
      <c r="EA33" s="582"/>
      <c r="EB33" s="582"/>
      <c r="EC33" s="582"/>
      <c r="ED33" s="582"/>
      <c r="EE33" s="582"/>
      <c r="EF33" s="582"/>
      <c r="EG33" s="582"/>
      <c r="EH33" s="582"/>
      <c r="EI33" s="582"/>
      <c r="EJ33" s="582"/>
      <c r="EK33" s="582"/>
      <c r="EL33" s="582"/>
      <c r="EM33" s="582"/>
      <c r="EN33" s="582"/>
      <c r="EO33" s="582"/>
      <c r="EP33" s="582"/>
      <c r="EQ33" s="582"/>
      <c r="ER33" s="582"/>
      <c r="ES33" s="582"/>
      <c r="ET33" s="582"/>
      <c r="EU33" s="582"/>
      <c r="EV33" s="582"/>
      <c r="EW33" s="582"/>
      <c r="EX33" s="582"/>
      <c r="EY33" s="582"/>
      <c r="EZ33" s="582"/>
      <c r="FA33" s="582"/>
      <c r="FB33" s="582"/>
      <c r="FC33" s="582"/>
      <c r="FD33" s="582"/>
      <c r="FE33" s="582"/>
      <c r="FF33" s="582"/>
      <c r="FG33" s="582"/>
      <c r="FH33" s="582"/>
      <c r="FI33" s="582"/>
      <c r="FJ33" s="74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</row>
    <row r="34" spans="7:180" ht="5.25" customHeight="1"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82"/>
      <c r="BB34" s="582"/>
      <c r="BC34" s="582"/>
      <c r="BD34" s="582"/>
      <c r="BE34" s="582"/>
      <c r="BF34" s="582"/>
      <c r="BG34" s="582"/>
      <c r="BH34" s="582"/>
      <c r="BI34" s="582"/>
      <c r="BJ34" s="582"/>
      <c r="BK34" s="582"/>
      <c r="BL34" s="582"/>
      <c r="BM34" s="582"/>
      <c r="BN34" s="582"/>
      <c r="BO34" s="582"/>
      <c r="BP34" s="582"/>
      <c r="BQ34" s="582"/>
      <c r="BR34" s="582"/>
      <c r="BS34" s="582"/>
      <c r="BT34" s="582"/>
      <c r="BU34" s="582"/>
      <c r="BV34" s="723"/>
      <c r="BW34" s="724"/>
      <c r="BX34" s="724"/>
      <c r="BY34" s="724"/>
      <c r="BZ34" s="724"/>
      <c r="CA34" s="724"/>
      <c r="CB34" s="724"/>
      <c r="CC34" s="724"/>
      <c r="CD34" s="724"/>
      <c r="CE34" s="724"/>
      <c r="CF34" s="724"/>
      <c r="CG34" s="724"/>
      <c r="CH34" s="724"/>
      <c r="CI34" s="724"/>
      <c r="CJ34" s="724"/>
      <c r="CK34" s="724"/>
      <c r="CL34" s="724"/>
      <c r="CM34" s="724"/>
      <c r="CN34" s="724"/>
      <c r="CO34" s="724"/>
      <c r="CP34" s="724"/>
      <c r="CQ34" s="724"/>
      <c r="CR34" s="724"/>
      <c r="CS34" s="724"/>
      <c r="CT34" s="724"/>
      <c r="CU34" s="724"/>
      <c r="CV34" s="724"/>
      <c r="CW34" s="724"/>
      <c r="CX34" s="724"/>
      <c r="CY34" s="724"/>
      <c r="CZ34" s="724"/>
      <c r="DA34" s="724"/>
      <c r="DB34" s="724"/>
      <c r="DC34" s="772"/>
      <c r="DD34" s="582"/>
      <c r="DE34" s="582"/>
      <c r="DF34" s="582"/>
      <c r="DG34" s="582"/>
      <c r="DH34" s="582"/>
      <c r="DI34" s="582"/>
      <c r="DJ34" s="582"/>
      <c r="DK34" s="582"/>
      <c r="DL34" s="582"/>
      <c r="DM34" s="582"/>
      <c r="DN34" s="582"/>
      <c r="DO34" s="582"/>
      <c r="DP34" s="582"/>
      <c r="DQ34" s="582"/>
      <c r="DR34" s="582"/>
      <c r="DS34" s="582"/>
      <c r="DT34" s="582"/>
      <c r="DU34" s="582"/>
      <c r="DV34" s="582"/>
      <c r="DW34" s="582"/>
      <c r="DX34" s="582"/>
      <c r="DY34" s="582"/>
      <c r="DZ34" s="582"/>
      <c r="EA34" s="582"/>
      <c r="EB34" s="582"/>
      <c r="EC34" s="582"/>
      <c r="ED34" s="582"/>
      <c r="EE34" s="582"/>
      <c r="EF34" s="582"/>
      <c r="EG34" s="582"/>
      <c r="EH34" s="582"/>
      <c r="EI34" s="582"/>
      <c r="EJ34" s="582"/>
      <c r="EK34" s="582"/>
      <c r="EL34" s="582"/>
      <c r="EM34" s="582"/>
      <c r="EN34" s="582"/>
      <c r="EO34" s="582"/>
      <c r="EP34" s="582"/>
      <c r="EQ34" s="582"/>
      <c r="ER34" s="582"/>
      <c r="ES34" s="582"/>
      <c r="ET34" s="582"/>
      <c r="EU34" s="582"/>
      <c r="EV34" s="582"/>
      <c r="EW34" s="582"/>
      <c r="EX34" s="582"/>
      <c r="EY34" s="582"/>
      <c r="EZ34" s="582"/>
      <c r="FA34" s="582"/>
      <c r="FB34" s="582"/>
      <c r="FC34" s="582"/>
      <c r="FD34" s="582"/>
      <c r="FE34" s="582"/>
      <c r="FF34" s="582"/>
      <c r="FG34" s="582"/>
      <c r="FH34" s="582"/>
      <c r="FI34" s="582"/>
      <c r="FJ34" s="74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</row>
    <row r="35" spans="74:180" ht="22.5" customHeight="1">
      <c r="BV35" s="70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69"/>
      <c r="DD35" s="70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</row>
    <row r="36" spans="8:180" ht="5.25" customHeight="1">
      <c r="H36" s="582" t="s">
        <v>180</v>
      </c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  <c r="AT36" s="582"/>
      <c r="AU36" s="582"/>
      <c r="AV36" s="582"/>
      <c r="AW36" s="582"/>
      <c r="AX36" s="582"/>
      <c r="AY36" s="582"/>
      <c r="AZ36" s="582"/>
      <c r="BA36" s="582"/>
      <c r="BB36" s="582"/>
      <c r="BC36" s="582"/>
      <c r="BD36" s="582"/>
      <c r="BE36" s="582"/>
      <c r="BF36" s="582"/>
      <c r="BG36" s="582"/>
      <c r="BH36" s="582"/>
      <c r="BI36" s="582"/>
      <c r="BJ36" s="582"/>
      <c r="BK36" s="582"/>
      <c r="BL36" s="582"/>
      <c r="BM36" s="582"/>
      <c r="BN36" s="582"/>
      <c r="BO36" s="582"/>
      <c r="BP36" s="582"/>
      <c r="BQ36" s="582"/>
      <c r="BR36" s="582"/>
      <c r="BS36" s="582"/>
      <c r="BT36" s="582"/>
      <c r="BU36" s="582"/>
      <c r="BV36" s="723" t="s">
        <v>179</v>
      </c>
      <c r="BW36" s="724"/>
      <c r="BX36" s="724"/>
      <c r="BY36" s="724"/>
      <c r="BZ36" s="724"/>
      <c r="CA36" s="724"/>
      <c r="CB36" s="724"/>
      <c r="CC36" s="724"/>
      <c r="CD36" s="724"/>
      <c r="CE36" s="724"/>
      <c r="CF36" s="724"/>
      <c r="CG36" s="724"/>
      <c r="CH36" s="724"/>
      <c r="CI36" s="724"/>
      <c r="CJ36" s="724"/>
      <c r="CK36" s="724"/>
      <c r="CL36" s="724"/>
      <c r="CM36" s="724"/>
      <c r="CN36" s="724"/>
      <c r="CO36" s="724"/>
      <c r="CP36" s="724"/>
      <c r="CQ36" s="724"/>
      <c r="CR36" s="724"/>
      <c r="CS36" s="724"/>
      <c r="CT36" s="724"/>
      <c r="CU36" s="724"/>
      <c r="CV36" s="724"/>
      <c r="CW36" s="724"/>
      <c r="CX36" s="724"/>
      <c r="CY36" s="724"/>
      <c r="CZ36" s="724"/>
      <c r="DA36" s="724"/>
      <c r="DB36" s="724"/>
      <c r="DC36" s="772"/>
      <c r="DD36" s="582" t="s">
        <v>182</v>
      </c>
      <c r="DE36" s="582"/>
      <c r="DF36" s="582"/>
      <c r="DG36" s="582"/>
      <c r="DH36" s="582"/>
      <c r="DI36" s="582"/>
      <c r="DJ36" s="582"/>
      <c r="DK36" s="582"/>
      <c r="DL36" s="582"/>
      <c r="DM36" s="582"/>
      <c r="DN36" s="582"/>
      <c r="DO36" s="582"/>
      <c r="DP36" s="582"/>
      <c r="DQ36" s="582"/>
      <c r="DR36" s="582"/>
      <c r="DS36" s="582"/>
      <c r="DT36" s="582"/>
      <c r="DU36" s="582"/>
      <c r="DV36" s="582"/>
      <c r="DW36" s="582"/>
      <c r="DX36" s="582"/>
      <c r="DY36" s="582"/>
      <c r="DZ36" s="582"/>
      <c r="EA36" s="582"/>
      <c r="EB36" s="582"/>
      <c r="EC36" s="582"/>
      <c r="ED36" s="582"/>
      <c r="EE36" s="582"/>
      <c r="EF36" s="582"/>
      <c r="EG36" s="582"/>
      <c r="EH36" s="582"/>
      <c r="EI36" s="582"/>
      <c r="EJ36" s="582"/>
      <c r="EK36" s="582"/>
      <c r="EL36" s="582"/>
      <c r="EM36" s="582"/>
      <c r="EN36" s="582"/>
      <c r="EO36" s="582"/>
      <c r="EP36" s="582"/>
      <c r="EQ36" s="582"/>
      <c r="ER36" s="582"/>
      <c r="ES36" s="582"/>
      <c r="ET36" s="582"/>
      <c r="EU36" s="582"/>
      <c r="EV36" s="582"/>
      <c r="EW36" s="582"/>
      <c r="EX36" s="582"/>
      <c r="EY36" s="582"/>
      <c r="EZ36" s="582"/>
      <c r="FA36" s="582"/>
      <c r="FB36" s="582"/>
      <c r="FC36" s="582"/>
      <c r="FD36" s="582"/>
      <c r="FE36" s="582"/>
      <c r="FF36" s="582"/>
      <c r="FG36" s="582"/>
      <c r="FH36" s="582"/>
      <c r="FI36" s="582"/>
      <c r="FJ36" s="74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</row>
    <row r="37" spans="8:180" ht="5.25" customHeight="1"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2"/>
      <c r="AB37" s="582"/>
      <c r="AC37" s="582"/>
      <c r="AD37" s="582"/>
      <c r="AE37" s="582"/>
      <c r="AF37" s="582"/>
      <c r="AG37" s="582"/>
      <c r="AH37" s="582"/>
      <c r="AI37" s="582"/>
      <c r="AJ37" s="582"/>
      <c r="AK37" s="582"/>
      <c r="AL37" s="582"/>
      <c r="AM37" s="582"/>
      <c r="AN37" s="582"/>
      <c r="AO37" s="582"/>
      <c r="AP37" s="582"/>
      <c r="AQ37" s="582"/>
      <c r="AR37" s="582"/>
      <c r="AS37" s="582"/>
      <c r="AT37" s="582"/>
      <c r="AU37" s="582"/>
      <c r="AV37" s="582"/>
      <c r="AW37" s="582"/>
      <c r="AX37" s="582"/>
      <c r="AY37" s="582"/>
      <c r="AZ37" s="582"/>
      <c r="BA37" s="582"/>
      <c r="BB37" s="582"/>
      <c r="BC37" s="582"/>
      <c r="BD37" s="582"/>
      <c r="BE37" s="582"/>
      <c r="BF37" s="582"/>
      <c r="BG37" s="582"/>
      <c r="BH37" s="582"/>
      <c r="BI37" s="582"/>
      <c r="BJ37" s="582"/>
      <c r="BK37" s="582"/>
      <c r="BL37" s="582"/>
      <c r="BM37" s="582"/>
      <c r="BN37" s="582"/>
      <c r="BO37" s="582"/>
      <c r="BP37" s="582"/>
      <c r="BQ37" s="582"/>
      <c r="BR37" s="582"/>
      <c r="BS37" s="582"/>
      <c r="BT37" s="582"/>
      <c r="BU37" s="582"/>
      <c r="BV37" s="723"/>
      <c r="BW37" s="724"/>
      <c r="BX37" s="724"/>
      <c r="BY37" s="724"/>
      <c r="BZ37" s="724"/>
      <c r="CA37" s="724"/>
      <c r="CB37" s="724"/>
      <c r="CC37" s="724"/>
      <c r="CD37" s="724"/>
      <c r="CE37" s="724"/>
      <c r="CF37" s="724"/>
      <c r="CG37" s="724"/>
      <c r="CH37" s="724"/>
      <c r="CI37" s="724"/>
      <c r="CJ37" s="724"/>
      <c r="CK37" s="724"/>
      <c r="CL37" s="724"/>
      <c r="CM37" s="724"/>
      <c r="CN37" s="724"/>
      <c r="CO37" s="724"/>
      <c r="CP37" s="724"/>
      <c r="CQ37" s="724"/>
      <c r="CR37" s="724"/>
      <c r="CS37" s="724"/>
      <c r="CT37" s="724"/>
      <c r="CU37" s="724"/>
      <c r="CV37" s="724"/>
      <c r="CW37" s="724"/>
      <c r="CX37" s="724"/>
      <c r="CY37" s="724"/>
      <c r="CZ37" s="724"/>
      <c r="DA37" s="724"/>
      <c r="DB37" s="724"/>
      <c r="DC37" s="772"/>
      <c r="DD37" s="582"/>
      <c r="DE37" s="582"/>
      <c r="DF37" s="582"/>
      <c r="DG37" s="582"/>
      <c r="DH37" s="582"/>
      <c r="DI37" s="582"/>
      <c r="DJ37" s="582"/>
      <c r="DK37" s="582"/>
      <c r="DL37" s="582"/>
      <c r="DM37" s="582"/>
      <c r="DN37" s="582"/>
      <c r="DO37" s="582"/>
      <c r="DP37" s="582"/>
      <c r="DQ37" s="582"/>
      <c r="DR37" s="582"/>
      <c r="DS37" s="582"/>
      <c r="DT37" s="582"/>
      <c r="DU37" s="582"/>
      <c r="DV37" s="582"/>
      <c r="DW37" s="582"/>
      <c r="DX37" s="582"/>
      <c r="DY37" s="582"/>
      <c r="DZ37" s="582"/>
      <c r="EA37" s="582"/>
      <c r="EB37" s="582"/>
      <c r="EC37" s="582"/>
      <c r="ED37" s="582"/>
      <c r="EE37" s="582"/>
      <c r="EF37" s="582"/>
      <c r="EG37" s="582"/>
      <c r="EH37" s="582"/>
      <c r="EI37" s="582"/>
      <c r="EJ37" s="582"/>
      <c r="EK37" s="582"/>
      <c r="EL37" s="582"/>
      <c r="EM37" s="582"/>
      <c r="EN37" s="582"/>
      <c r="EO37" s="582"/>
      <c r="EP37" s="582"/>
      <c r="EQ37" s="582"/>
      <c r="ER37" s="582"/>
      <c r="ES37" s="582"/>
      <c r="ET37" s="582"/>
      <c r="EU37" s="582"/>
      <c r="EV37" s="582"/>
      <c r="EW37" s="582"/>
      <c r="EX37" s="582"/>
      <c r="EY37" s="582"/>
      <c r="EZ37" s="582"/>
      <c r="FA37" s="582"/>
      <c r="FB37" s="582"/>
      <c r="FC37" s="582"/>
      <c r="FD37" s="582"/>
      <c r="FE37" s="582"/>
      <c r="FF37" s="582"/>
      <c r="FG37" s="582"/>
      <c r="FH37" s="582"/>
      <c r="FI37" s="582"/>
      <c r="FJ37" s="74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</row>
    <row r="38" spans="8:180" ht="9" customHeight="1"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82"/>
      <c r="AS38" s="582"/>
      <c r="AT38" s="582"/>
      <c r="AU38" s="582"/>
      <c r="AV38" s="582"/>
      <c r="AW38" s="582"/>
      <c r="AX38" s="582"/>
      <c r="AY38" s="582"/>
      <c r="AZ38" s="582"/>
      <c r="BA38" s="582"/>
      <c r="BB38" s="582"/>
      <c r="BC38" s="582"/>
      <c r="BD38" s="582"/>
      <c r="BE38" s="582"/>
      <c r="BF38" s="582"/>
      <c r="BG38" s="582"/>
      <c r="BH38" s="582"/>
      <c r="BI38" s="582"/>
      <c r="BJ38" s="582"/>
      <c r="BK38" s="582"/>
      <c r="BL38" s="582"/>
      <c r="BM38" s="582"/>
      <c r="BN38" s="582"/>
      <c r="BO38" s="582"/>
      <c r="BP38" s="582"/>
      <c r="BQ38" s="582"/>
      <c r="BR38" s="582"/>
      <c r="BS38" s="582"/>
      <c r="BT38" s="582"/>
      <c r="BU38" s="582"/>
      <c r="BV38" s="723"/>
      <c r="BW38" s="724"/>
      <c r="BX38" s="724"/>
      <c r="BY38" s="724"/>
      <c r="BZ38" s="724"/>
      <c r="CA38" s="724"/>
      <c r="CB38" s="724"/>
      <c r="CC38" s="724"/>
      <c r="CD38" s="724"/>
      <c r="CE38" s="724"/>
      <c r="CF38" s="724"/>
      <c r="CG38" s="724"/>
      <c r="CH38" s="724"/>
      <c r="CI38" s="724"/>
      <c r="CJ38" s="724"/>
      <c r="CK38" s="724"/>
      <c r="CL38" s="724"/>
      <c r="CM38" s="724"/>
      <c r="CN38" s="724"/>
      <c r="CO38" s="724"/>
      <c r="CP38" s="724"/>
      <c r="CQ38" s="724"/>
      <c r="CR38" s="724"/>
      <c r="CS38" s="724"/>
      <c r="CT38" s="724"/>
      <c r="CU38" s="724"/>
      <c r="CV38" s="724"/>
      <c r="CW38" s="724"/>
      <c r="CX38" s="724"/>
      <c r="CY38" s="724"/>
      <c r="CZ38" s="724"/>
      <c r="DA38" s="724"/>
      <c r="DB38" s="724"/>
      <c r="DC38" s="772"/>
      <c r="DD38" s="582"/>
      <c r="DE38" s="582"/>
      <c r="DF38" s="582"/>
      <c r="DG38" s="582"/>
      <c r="DH38" s="582"/>
      <c r="DI38" s="582"/>
      <c r="DJ38" s="582"/>
      <c r="DK38" s="582"/>
      <c r="DL38" s="582"/>
      <c r="DM38" s="582"/>
      <c r="DN38" s="582"/>
      <c r="DO38" s="582"/>
      <c r="DP38" s="582"/>
      <c r="DQ38" s="582"/>
      <c r="DR38" s="582"/>
      <c r="DS38" s="582"/>
      <c r="DT38" s="582"/>
      <c r="DU38" s="582"/>
      <c r="DV38" s="582"/>
      <c r="DW38" s="582"/>
      <c r="DX38" s="582"/>
      <c r="DY38" s="582"/>
      <c r="DZ38" s="582"/>
      <c r="EA38" s="582"/>
      <c r="EB38" s="582"/>
      <c r="EC38" s="582"/>
      <c r="ED38" s="582"/>
      <c r="EE38" s="582"/>
      <c r="EF38" s="582"/>
      <c r="EG38" s="582"/>
      <c r="EH38" s="582"/>
      <c r="EI38" s="582"/>
      <c r="EJ38" s="582"/>
      <c r="EK38" s="582"/>
      <c r="EL38" s="582"/>
      <c r="EM38" s="582"/>
      <c r="EN38" s="582"/>
      <c r="EO38" s="582"/>
      <c r="EP38" s="582"/>
      <c r="EQ38" s="582"/>
      <c r="ER38" s="582"/>
      <c r="ES38" s="582"/>
      <c r="ET38" s="582"/>
      <c r="EU38" s="582"/>
      <c r="EV38" s="582"/>
      <c r="EW38" s="582"/>
      <c r="EX38" s="582"/>
      <c r="EY38" s="582"/>
      <c r="EZ38" s="582"/>
      <c r="FA38" s="582"/>
      <c r="FB38" s="582"/>
      <c r="FC38" s="582"/>
      <c r="FD38" s="582"/>
      <c r="FE38" s="582"/>
      <c r="FF38" s="582"/>
      <c r="FG38" s="582"/>
      <c r="FH38" s="582"/>
      <c r="FI38" s="582"/>
      <c r="FJ38" s="74"/>
      <c r="FK38" s="63"/>
      <c r="FL38" s="63"/>
      <c r="FM38" s="63"/>
      <c r="FN38" s="63"/>
      <c r="FO38" s="63"/>
      <c r="FP38" s="28"/>
      <c r="FQ38" s="28"/>
      <c r="FR38" s="28"/>
      <c r="FS38" s="28"/>
      <c r="FT38" s="28"/>
      <c r="FU38" s="28"/>
      <c r="FV38" s="28"/>
      <c r="FW38" s="28"/>
      <c r="FX38" s="63"/>
    </row>
    <row r="39" spans="8:180" ht="9" customHeight="1"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2"/>
      <c r="AS39" s="582"/>
      <c r="AT39" s="582"/>
      <c r="AU39" s="582"/>
      <c r="AV39" s="582"/>
      <c r="AW39" s="582"/>
      <c r="AX39" s="582"/>
      <c r="AY39" s="582"/>
      <c r="AZ39" s="582"/>
      <c r="BA39" s="582"/>
      <c r="BB39" s="582"/>
      <c r="BC39" s="582"/>
      <c r="BD39" s="582"/>
      <c r="BE39" s="582"/>
      <c r="BF39" s="582"/>
      <c r="BG39" s="582"/>
      <c r="BH39" s="582"/>
      <c r="BI39" s="582"/>
      <c r="BJ39" s="582"/>
      <c r="BK39" s="582"/>
      <c r="BL39" s="582"/>
      <c r="BM39" s="582"/>
      <c r="BN39" s="582"/>
      <c r="BO39" s="582"/>
      <c r="BP39" s="582"/>
      <c r="BQ39" s="582"/>
      <c r="BR39" s="582"/>
      <c r="BS39" s="582"/>
      <c r="BT39" s="582"/>
      <c r="BU39" s="582"/>
      <c r="BV39" s="723" t="s">
        <v>181</v>
      </c>
      <c r="BW39" s="724"/>
      <c r="BX39" s="724"/>
      <c r="BY39" s="724"/>
      <c r="BZ39" s="724"/>
      <c r="CA39" s="724"/>
      <c r="CB39" s="724"/>
      <c r="CC39" s="724"/>
      <c r="CD39" s="724"/>
      <c r="CE39" s="724"/>
      <c r="CF39" s="724"/>
      <c r="CG39" s="724"/>
      <c r="CH39" s="724"/>
      <c r="CI39" s="724"/>
      <c r="CJ39" s="724"/>
      <c r="CK39" s="724"/>
      <c r="CL39" s="724"/>
      <c r="CM39" s="724"/>
      <c r="CN39" s="724"/>
      <c r="CO39" s="724"/>
      <c r="CP39" s="724"/>
      <c r="CQ39" s="724"/>
      <c r="CR39" s="724"/>
      <c r="CS39" s="724"/>
      <c r="CT39" s="724"/>
      <c r="CU39" s="724"/>
      <c r="CV39" s="724"/>
      <c r="CW39" s="724"/>
      <c r="CX39" s="724"/>
      <c r="CY39" s="724"/>
      <c r="CZ39" s="724"/>
      <c r="DA39" s="724"/>
      <c r="DB39" s="724"/>
      <c r="DC39" s="772"/>
      <c r="DD39" s="582"/>
      <c r="DE39" s="582"/>
      <c r="DF39" s="582"/>
      <c r="DG39" s="582"/>
      <c r="DH39" s="582"/>
      <c r="DI39" s="582"/>
      <c r="DJ39" s="582"/>
      <c r="DK39" s="582"/>
      <c r="DL39" s="582"/>
      <c r="DM39" s="582"/>
      <c r="DN39" s="582"/>
      <c r="DO39" s="582"/>
      <c r="DP39" s="582"/>
      <c r="DQ39" s="582"/>
      <c r="DR39" s="582"/>
      <c r="DS39" s="582"/>
      <c r="DT39" s="582"/>
      <c r="DU39" s="582"/>
      <c r="DV39" s="582"/>
      <c r="DW39" s="582"/>
      <c r="DX39" s="582"/>
      <c r="DY39" s="582"/>
      <c r="DZ39" s="582"/>
      <c r="EA39" s="582"/>
      <c r="EB39" s="582"/>
      <c r="EC39" s="582"/>
      <c r="ED39" s="582"/>
      <c r="EE39" s="582"/>
      <c r="EF39" s="582"/>
      <c r="EG39" s="582"/>
      <c r="EH39" s="582"/>
      <c r="EI39" s="582"/>
      <c r="EJ39" s="582"/>
      <c r="EK39" s="582"/>
      <c r="EL39" s="582"/>
      <c r="EM39" s="582"/>
      <c r="EN39" s="582"/>
      <c r="EO39" s="582"/>
      <c r="EP39" s="582"/>
      <c r="EQ39" s="582"/>
      <c r="ER39" s="582"/>
      <c r="ES39" s="582"/>
      <c r="ET39" s="582"/>
      <c r="EU39" s="582"/>
      <c r="EV39" s="582"/>
      <c r="EW39" s="582"/>
      <c r="EX39" s="582"/>
      <c r="EY39" s="582"/>
      <c r="EZ39" s="582"/>
      <c r="FA39" s="582"/>
      <c r="FB39" s="582"/>
      <c r="FC39" s="582"/>
      <c r="FD39" s="582"/>
      <c r="FE39" s="582"/>
      <c r="FF39" s="582"/>
      <c r="FG39" s="582"/>
      <c r="FH39" s="582"/>
      <c r="FI39" s="582"/>
      <c r="FJ39" s="74"/>
      <c r="FK39" s="63"/>
      <c r="FL39" s="63"/>
      <c r="FM39" s="63"/>
      <c r="FN39" s="63"/>
      <c r="FO39" s="63"/>
      <c r="FP39" s="28"/>
      <c r="FQ39" s="28"/>
      <c r="FR39" s="28"/>
      <c r="FS39" s="28"/>
      <c r="FT39" s="28"/>
      <c r="FU39" s="28"/>
      <c r="FV39" s="28"/>
      <c r="FW39" s="28"/>
      <c r="FX39" s="63"/>
    </row>
    <row r="40" spans="8:180" ht="5.25" customHeight="1"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2"/>
      <c r="AS40" s="582"/>
      <c r="AT40" s="582"/>
      <c r="AU40" s="582"/>
      <c r="AV40" s="582"/>
      <c r="AW40" s="582"/>
      <c r="AX40" s="582"/>
      <c r="AY40" s="582"/>
      <c r="AZ40" s="582"/>
      <c r="BA40" s="582"/>
      <c r="BB40" s="582"/>
      <c r="BC40" s="582"/>
      <c r="BD40" s="582"/>
      <c r="BE40" s="582"/>
      <c r="BF40" s="582"/>
      <c r="BG40" s="582"/>
      <c r="BH40" s="582"/>
      <c r="BI40" s="582"/>
      <c r="BJ40" s="582"/>
      <c r="BK40" s="582"/>
      <c r="BL40" s="582"/>
      <c r="BM40" s="582"/>
      <c r="BN40" s="582"/>
      <c r="BO40" s="582"/>
      <c r="BP40" s="582"/>
      <c r="BQ40" s="582"/>
      <c r="BR40" s="582"/>
      <c r="BS40" s="582"/>
      <c r="BT40" s="582"/>
      <c r="BU40" s="582"/>
      <c r="BV40" s="723"/>
      <c r="BW40" s="724"/>
      <c r="BX40" s="724"/>
      <c r="BY40" s="724"/>
      <c r="BZ40" s="724"/>
      <c r="CA40" s="724"/>
      <c r="CB40" s="724"/>
      <c r="CC40" s="724"/>
      <c r="CD40" s="724"/>
      <c r="CE40" s="724"/>
      <c r="CF40" s="724"/>
      <c r="CG40" s="724"/>
      <c r="CH40" s="724"/>
      <c r="CI40" s="724"/>
      <c r="CJ40" s="724"/>
      <c r="CK40" s="724"/>
      <c r="CL40" s="724"/>
      <c r="CM40" s="724"/>
      <c r="CN40" s="724"/>
      <c r="CO40" s="724"/>
      <c r="CP40" s="724"/>
      <c r="CQ40" s="724"/>
      <c r="CR40" s="724"/>
      <c r="CS40" s="724"/>
      <c r="CT40" s="724"/>
      <c r="CU40" s="724"/>
      <c r="CV40" s="724"/>
      <c r="CW40" s="724"/>
      <c r="CX40" s="724"/>
      <c r="CY40" s="724"/>
      <c r="CZ40" s="724"/>
      <c r="DA40" s="724"/>
      <c r="DB40" s="724"/>
      <c r="DC40" s="772"/>
      <c r="DD40" s="582"/>
      <c r="DE40" s="582"/>
      <c r="DF40" s="582"/>
      <c r="DG40" s="582"/>
      <c r="DH40" s="582"/>
      <c r="DI40" s="582"/>
      <c r="DJ40" s="582"/>
      <c r="DK40" s="582"/>
      <c r="DL40" s="582"/>
      <c r="DM40" s="582"/>
      <c r="DN40" s="582"/>
      <c r="DO40" s="582"/>
      <c r="DP40" s="582"/>
      <c r="DQ40" s="582"/>
      <c r="DR40" s="582"/>
      <c r="DS40" s="582"/>
      <c r="DT40" s="582"/>
      <c r="DU40" s="582"/>
      <c r="DV40" s="582"/>
      <c r="DW40" s="582"/>
      <c r="DX40" s="582"/>
      <c r="DY40" s="582"/>
      <c r="DZ40" s="582"/>
      <c r="EA40" s="582"/>
      <c r="EB40" s="582"/>
      <c r="EC40" s="582"/>
      <c r="ED40" s="582"/>
      <c r="EE40" s="582"/>
      <c r="EF40" s="582"/>
      <c r="EG40" s="582"/>
      <c r="EH40" s="582"/>
      <c r="EI40" s="582"/>
      <c r="EJ40" s="582"/>
      <c r="EK40" s="582"/>
      <c r="EL40" s="582"/>
      <c r="EM40" s="582"/>
      <c r="EN40" s="582"/>
      <c r="EO40" s="582"/>
      <c r="EP40" s="582"/>
      <c r="EQ40" s="582"/>
      <c r="ER40" s="582"/>
      <c r="ES40" s="582"/>
      <c r="ET40" s="582"/>
      <c r="EU40" s="582"/>
      <c r="EV40" s="582"/>
      <c r="EW40" s="582"/>
      <c r="EX40" s="582"/>
      <c r="EY40" s="582"/>
      <c r="EZ40" s="582"/>
      <c r="FA40" s="582"/>
      <c r="FB40" s="582"/>
      <c r="FC40" s="582"/>
      <c r="FD40" s="582"/>
      <c r="FE40" s="582"/>
      <c r="FF40" s="582"/>
      <c r="FG40" s="582"/>
      <c r="FH40" s="582"/>
      <c r="FI40" s="582"/>
      <c r="FJ40" s="74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</row>
    <row r="41" spans="8:180" ht="5.25" customHeight="1"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2"/>
      <c r="AL41" s="582"/>
      <c r="AM41" s="582"/>
      <c r="AN41" s="582"/>
      <c r="AO41" s="582"/>
      <c r="AP41" s="582"/>
      <c r="AQ41" s="582"/>
      <c r="AR41" s="582"/>
      <c r="AS41" s="582"/>
      <c r="AT41" s="582"/>
      <c r="AU41" s="582"/>
      <c r="AV41" s="582"/>
      <c r="AW41" s="582"/>
      <c r="AX41" s="582"/>
      <c r="AY41" s="582"/>
      <c r="AZ41" s="582"/>
      <c r="BA41" s="582"/>
      <c r="BB41" s="582"/>
      <c r="BC41" s="582"/>
      <c r="BD41" s="582"/>
      <c r="BE41" s="582"/>
      <c r="BF41" s="582"/>
      <c r="BG41" s="582"/>
      <c r="BH41" s="582"/>
      <c r="BI41" s="582"/>
      <c r="BJ41" s="582"/>
      <c r="BK41" s="582"/>
      <c r="BL41" s="582"/>
      <c r="BM41" s="582"/>
      <c r="BN41" s="582"/>
      <c r="BO41" s="582"/>
      <c r="BP41" s="582"/>
      <c r="BQ41" s="582"/>
      <c r="BR41" s="582"/>
      <c r="BS41" s="582"/>
      <c r="BT41" s="582"/>
      <c r="BU41" s="582"/>
      <c r="BV41" s="723"/>
      <c r="BW41" s="724"/>
      <c r="BX41" s="724"/>
      <c r="BY41" s="724"/>
      <c r="BZ41" s="724"/>
      <c r="CA41" s="724"/>
      <c r="CB41" s="724"/>
      <c r="CC41" s="724"/>
      <c r="CD41" s="724"/>
      <c r="CE41" s="724"/>
      <c r="CF41" s="724"/>
      <c r="CG41" s="724"/>
      <c r="CH41" s="724"/>
      <c r="CI41" s="724"/>
      <c r="CJ41" s="724"/>
      <c r="CK41" s="724"/>
      <c r="CL41" s="724"/>
      <c r="CM41" s="724"/>
      <c r="CN41" s="724"/>
      <c r="CO41" s="724"/>
      <c r="CP41" s="724"/>
      <c r="CQ41" s="724"/>
      <c r="CR41" s="724"/>
      <c r="CS41" s="724"/>
      <c r="CT41" s="724"/>
      <c r="CU41" s="724"/>
      <c r="CV41" s="724"/>
      <c r="CW41" s="724"/>
      <c r="CX41" s="724"/>
      <c r="CY41" s="724"/>
      <c r="CZ41" s="724"/>
      <c r="DA41" s="724"/>
      <c r="DB41" s="724"/>
      <c r="DC41" s="772"/>
      <c r="DD41" s="582"/>
      <c r="DE41" s="582"/>
      <c r="DF41" s="582"/>
      <c r="DG41" s="582"/>
      <c r="DH41" s="582"/>
      <c r="DI41" s="582"/>
      <c r="DJ41" s="582"/>
      <c r="DK41" s="582"/>
      <c r="DL41" s="582"/>
      <c r="DM41" s="582"/>
      <c r="DN41" s="582"/>
      <c r="DO41" s="582"/>
      <c r="DP41" s="582"/>
      <c r="DQ41" s="582"/>
      <c r="DR41" s="582"/>
      <c r="DS41" s="582"/>
      <c r="DT41" s="582"/>
      <c r="DU41" s="582"/>
      <c r="DV41" s="582"/>
      <c r="DW41" s="582"/>
      <c r="DX41" s="582"/>
      <c r="DY41" s="582"/>
      <c r="DZ41" s="582"/>
      <c r="EA41" s="582"/>
      <c r="EB41" s="582"/>
      <c r="EC41" s="582"/>
      <c r="ED41" s="582"/>
      <c r="EE41" s="582"/>
      <c r="EF41" s="582"/>
      <c r="EG41" s="582"/>
      <c r="EH41" s="582"/>
      <c r="EI41" s="582"/>
      <c r="EJ41" s="582"/>
      <c r="EK41" s="582"/>
      <c r="EL41" s="582"/>
      <c r="EM41" s="582"/>
      <c r="EN41" s="582"/>
      <c r="EO41" s="582"/>
      <c r="EP41" s="582"/>
      <c r="EQ41" s="582"/>
      <c r="ER41" s="582"/>
      <c r="ES41" s="582"/>
      <c r="ET41" s="582"/>
      <c r="EU41" s="582"/>
      <c r="EV41" s="582"/>
      <c r="EW41" s="582"/>
      <c r="EX41" s="582"/>
      <c r="EY41" s="582"/>
      <c r="EZ41" s="582"/>
      <c r="FA41" s="582"/>
      <c r="FB41" s="582"/>
      <c r="FC41" s="582"/>
      <c r="FD41" s="582"/>
      <c r="FE41" s="582"/>
      <c r="FF41" s="582"/>
      <c r="FG41" s="582"/>
      <c r="FH41" s="582"/>
      <c r="FI41" s="582"/>
      <c r="FJ41" s="74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</row>
    <row r="42" spans="74:180" ht="22.5" customHeight="1">
      <c r="BV42" s="70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69"/>
      <c r="DD42" s="70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</row>
    <row r="43" spans="4:180" ht="5.25" customHeight="1">
      <c r="D43" s="582" t="s">
        <v>221</v>
      </c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  <c r="AA43" s="582"/>
      <c r="AB43" s="582"/>
      <c r="AC43" s="582"/>
      <c r="AD43" s="582"/>
      <c r="AE43" s="582"/>
      <c r="AF43" s="582"/>
      <c r="AG43" s="582"/>
      <c r="AH43" s="582"/>
      <c r="AI43" s="582"/>
      <c r="AJ43" s="582"/>
      <c r="AK43" s="582"/>
      <c r="AL43" s="582"/>
      <c r="AM43" s="582"/>
      <c r="AN43" s="582"/>
      <c r="AO43" s="582"/>
      <c r="AP43" s="582"/>
      <c r="AQ43" s="582"/>
      <c r="AR43" s="582"/>
      <c r="AS43" s="582"/>
      <c r="AT43" s="582"/>
      <c r="AU43" s="582"/>
      <c r="AV43" s="582"/>
      <c r="AW43" s="582"/>
      <c r="AX43" s="582"/>
      <c r="AY43" s="582"/>
      <c r="AZ43" s="582"/>
      <c r="BA43" s="582"/>
      <c r="BB43" s="582"/>
      <c r="BC43" s="582"/>
      <c r="BD43" s="582"/>
      <c r="BE43" s="582"/>
      <c r="BF43" s="582"/>
      <c r="BG43" s="582"/>
      <c r="BH43" s="582"/>
      <c r="BI43" s="582"/>
      <c r="BJ43" s="582"/>
      <c r="BK43" s="582"/>
      <c r="BL43" s="582"/>
      <c r="BM43" s="582"/>
      <c r="BN43" s="582"/>
      <c r="BO43" s="582"/>
      <c r="BP43" s="582"/>
      <c r="BQ43" s="582"/>
      <c r="BR43" s="582"/>
      <c r="BS43" s="582"/>
      <c r="BT43" s="582"/>
      <c r="BU43" s="582"/>
      <c r="BV43" s="865" t="s">
        <v>222</v>
      </c>
      <c r="BW43" s="724"/>
      <c r="BX43" s="724"/>
      <c r="BY43" s="724"/>
      <c r="BZ43" s="724"/>
      <c r="CA43" s="724"/>
      <c r="CB43" s="724"/>
      <c r="CC43" s="724"/>
      <c r="CD43" s="724"/>
      <c r="CE43" s="724"/>
      <c r="CF43" s="724"/>
      <c r="CG43" s="724"/>
      <c r="CH43" s="724"/>
      <c r="CI43" s="724"/>
      <c r="CJ43" s="724"/>
      <c r="CK43" s="724"/>
      <c r="CL43" s="724"/>
      <c r="CM43" s="724"/>
      <c r="CN43" s="724"/>
      <c r="CO43" s="724"/>
      <c r="CP43" s="724"/>
      <c r="CQ43" s="724"/>
      <c r="CR43" s="724"/>
      <c r="CS43" s="724"/>
      <c r="CT43" s="724"/>
      <c r="CU43" s="724"/>
      <c r="CV43" s="724"/>
      <c r="CW43" s="724"/>
      <c r="CX43" s="724"/>
      <c r="CY43" s="724"/>
      <c r="CZ43" s="724"/>
      <c r="DA43" s="724"/>
      <c r="DB43" s="724"/>
      <c r="DC43" s="772"/>
      <c r="DD43" s="582" t="s">
        <v>223</v>
      </c>
      <c r="DE43" s="582"/>
      <c r="DF43" s="582"/>
      <c r="DG43" s="582"/>
      <c r="DH43" s="582"/>
      <c r="DI43" s="582"/>
      <c r="DJ43" s="582"/>
      <c r="DK43" s="582"/>
      <c r="DL43" s="582"/>
      <c r="DM43" s="582"/>
      <c r="DN43" s="582"/>
      <c r="DO43" s="582"/>
      <c r="DP43" s="582"/>
      <c r="DQ43" s="582"/>
      <c r="DR43" s="582"/>
      <c r="DS43" s="582"/>
      <c r="DT43" s="582"/>
      <c r="DU43" s="582"/>
      <c r="DV43" s="582"/>
      <c r="DW43" s="582"/>
      <c r="DX43" s="582"/>
      <c r="DY43" s="582"/>
      <c r="DZ43" s="582"/>
      <c r="EA43" s="582"/>
      <c r="EB43" s="582"/>
      <c r="EC43" s="582"/>
      <c r="ED43" s="582"/>
      <c r="EE43" s="582"/>
      <c r="EF43" s="582"/>
      <c r="EG43" s="582"/>
      <c r="EH43" s="582"/>
      <c r="EI43" s="582"/>
      <c r="EJ43" s="582"/>
      <c r="EK43" s="582"/>
      <c r="EL43" s="582"/>
      <c r="EM43" s="582"/>
      <c r="EN43" s="582"/>
      <c r="EO43" s="582"/>
      <c r="EP43" s="582"/>
      <c r="EQ43" s="582"/>
      <c r="ER43" s="582"/>
      <c r="ES43" s="582"/>
      <c r="ET43" s="582"/>
      <c r="EU43" s="582"/>
      <c r="EV43" s="582"/>
      <c r="EW43" s="582"/>
      <c r="EX43" s="582"/>
      <c r="EY43" s="582"/>
      <c r="EZ43" s="582"/>
      <c r="FA43" s="582"/>
      <c r="FB43" s="582"/>
      <c r="FC43" s="582"/>
      <c r="FD43" s="582"/>
      <c r="FE43" s="582"/>
      <c r="FF43" s="582"/>
      <c r="FG43" s="582"/>
      <c r="FH43" s="582"/>
      <c r="FI43" s="582"/>
      <c r="FJ43" s="582"/>
      <c r="FK43" s="582"/>
      <c r="FL43" s="582"/>
      <c r="FM43" s="582"/>
      <c r="FN43" s="582"/>
      <c r="FO43" s="63"/>
      <c r="FP43" s="63"/>
      <c r="FQ43" s="63"/>
      <c r="FR43" s="63"/>
      <c r="FS43" s="63"/>
      <c r="FT43" s="63"/>
      <c r="FU43" s="63"/>
      <c r="FV43" s="63"/>
      <c r="FW43" s="63"/>
      <c r="FX43" s="63"/>
    </row>
    <row r="44" spans="4:180" ht="5.25" customHeight="1"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2"/>
      <c r="AU44" s="582"/>
      <c r="AV44" s="582"/>
      <c r="AW44" s="582"/>
      <c r="AX44" s="582"/>
      <c r="AY44" s="582"/>
      <c r="AZ44" s="582"/>
      <c r="BA44" s="582"/>
      <c r="BB44" s="582"/>
      <c r="BC44" s="582"/>
      <c r="BD44" s="582"/>
      <c r="BE44" s="582"/>
      <c r="BF44" s="582"/>
      <c r="BG44" s="582"/>
      <c r="BH44" s="582"/>
      <c r="BI44" s="582"/>
      <c r="BJ44" s="582"/>
      <c r="BK44" s="582"/>
      <c r="BL44" s="582"/>
      <c r="BM44" s="582"/>
      <c r="BN44" s="582"/>
      <c r="BO44" s="582"/>
      <c r="BP44" s="582"/>
      <c r="BQ44" s="582"/>
      <c r="BR44" s="582"/>
      <c r="BS44" s="582"/>
      <c r="BT44" s="582"/>
      <c r="BU44" s="582"/>
      <c r="BV44" s="723"/>
      <c r="BW44" s="724"/>
      <c r="BX44" s="724"/>
      <c r="BY44" s="724"/>
      <c r="BZ44" s="724"/>
      <c r="CA44" s="724"/>
      <c r="CB44" s="724"/>
      <c r="CC44" s="724"/>
      <c r="CD44" s="724"/>
      <c r="CE44" s="724"/>
      <c r="CF44" s="724"/>
      <c r="CG44" s="724"/>
      <c r="CH44" s="724"/>
      <c r="CI44" s="724"/>
      <c r="CJ44" s="724"/>
      <c r="CK44" s="724"/>
      <c r="CL44" s="724"/>
      <c r="CM44" s="724"/>
      <c r="CN44" s="724"/>
      <c r="CO44" s="724"/>
      <c r="CP44" s="724"/>
      <c r="CQ44" s="724"/>
      <c r="CR44" s="724"/>
      <c r="CS44" s="724"/>
      <c r="CT44" s="724"/>
      <c r="CU44" s="724"/>
      <c r="CV44" s="724"/>
      <c r="CW44" s="724"/>
      <c r="CX44" s="724"/>
      <c r="CY44" s="724"/>
      <c r="CZ44" s="724"/>
      <c r="DA44" s="724"/>
      <c r="DB44" s="724"/>
      <c r="DC44" s="772"/>
      <c r="DD44" s="582"/>
      <c r="DE44" s="582"/>
      <c r="DF44" s="582"/>
      <c r="DG44" s="582"/>
      <c r="DH44" s="582"/>
      <c r="DI44" s="582"/>
      <c r="DJ44" s="582"/>
      <c r="DK44" s="582"/>
      <c r="DL44" s="582"/>
      <c r="DM44" s="582"/>
      <c r="DN44" s="582"/>
      <c r="DO44" s="582"/>
      <c r="DP44" s="582"/>
      <c r="DQ44" s="582"/>
      <c r="DR44" s="582"/>
      <c r="DS44" s="582"/>
      <c r="DT44" s="582"/>
      <c r="DU44" s="582"/>
      <c r="DV44" s="582"/>
      <c r="DW44" s="582"/>
      <c r="DX44" s="582"/>
      <c r="DY44" s="582"/>
      <c r="DZ44" s="582"/>
      <c r="EA44" s="582"/>
      <c r="EB44" s="582"/>
      <c r="EC44" s="582"/>
      <c r="ED44" s="582"/>
      <c r="EE44" s="582"/>
      <c r="EF44" s="582"/>
      <c r="EG44" s="582"/>
      <c r="EH44" s="582"/>
      <c r="EI44" s="582"/>
      <c r="EJ44" s="582"/>
      <c r="EK44" s="582"/>
      <c r="EL44" s="582"/>
      <c r="EM44" s="582"/>
      <c r="EN44" s="582"/>
      <c r="EO44" s="582"/>
      <c r="EP44" s="582"/>
      <c r="EQ44" s="582"/>
      <c r="ER44" s="582"/>
      <c r="ES44" s="582"/>
      <c r="ET44" s="582"/>
      <c r="EU44" s="582"/>
      <c r="EV44" s="582"/>
      <c r="EW44" s="582"/>
      <c r="EX44" s="582"/>
      <c r="EY44" s="582"/>
      <c r="EZ44" s="582"/>
      <c r="FA44" s="582"/>
      <c r="FB44" s="582"/>
      <c r="FC44" s="582"/>
      <c r="FD44" s="582"/>
      <c r="FE44" s="582"/>
      <c r="FF44" s="582"/>
      <c r="FG44" s="582"/>
      <c r="FH44" s="582"/>
      <c r="FI44" s="582"/>
      <c r="FJ44" s="582"/>
      <c r="FK44" s="582"/>
      <c r="FL44" s="582"/>
      <c r="FM44" s="582"/>
      <c r="FN44" s="582"/>
      <c r="FO44" s="63"/>
      <c r="FP44" s="63"/>
      <c r="FQ44" s="63"/>
      <c r="FR44" s="63"/>
      <c r="FS44" s="63"/>
      <c r="FT44" s="63"/>
      <c r="FU44" s="63"/>
      <c r="FV44" s="63"/>
      <c r="FW44" s="63"/>
      <c r="FX44" s="63"/>
    </row>
    <row r="45" spans="4:180" ht="9" customHeight="1"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82"/>
      <c r="AR45" s="582"/>
      <c r="AS45" s="582"/>
      <c r="AT45" s="582"/>
      <c r="AU45" s="582"/>
      <c r="AV45" s="582"/>
      <c r="AW45" s="582"/>
      <c r="AX45" s="582"/>
      <c r="AY45" s="582"/>
      <c r="AZ45" s="582"/>
      <c r="BA45" s="582"/>
      <c r="BB45" s="582"/>
      <c r="BC45" s="582"/>
      <c r="BD45" s="582"/>
      <c r="BE45" s="582"/>
      <c r="BF45" s="582"/>
      <c r="BG45" s="582"/>
      <c r="BH45" s="582"/>
      <c r="BI45" s="582"/>
      <c r="BJ45" s="582"/>
      <c r="BK45" s="582"/>
      <c r="BL45" s="582"/>
      <c r="BM45" s="582"/>
      <c r="BN45" s="582"/>
      <c r="BO45" s="582"/>
      <c r="BP45" s="582"/>
      <c r="BQ45" s="582"/>
      <c r="BR45" s="582"/>
      <c r="BS45" s="582"/>
      <c r="BT45" s="582"/>
      <c r="BU45" s="582"/>
      <c r="BV45" s="723"/>
      <c r="BW45" s="724"/>
      <c r="BX45" s="724"/>
      <c r="BY45" s="724"/>
      <c r="BZ45" s="724"/>
      <c r="CA45" s="724"/>
      <c r="CB45" s="724"/>
      <c r="CC45" s="724"/>
      <c r="CD45" s="724"/>
      <c r="CE45" s="724"/>
      <c r="CF45" s="724"/>
      <c r="CG45" s="724"/>
      <c r="CH45" s="724"/>
      <c r="CI45" s="724"/>
      <c r="CJ45" s="724"/>
      <c r="CK45" s="724"/>
      <c r="CL45" s="724"/>
      <c r="CM45" s="724"/>
      <c r="CN45" s="724"/>
      <c r="CO45" s="724"/>
      <c r="CP45" s="724"/>
      <c r="CQ45" s="724"/>
      <c r="CR45" s="724"/>
      <c r="CS45" s="724"/>
      <c r="CT45" s="724"/>
      <c r="CU45" s="724"/>
      <c r="CV45" s="724"/>
      <c r="CW45" s="724"/>
      <c r="CX45" s="724"/>
      <c r="CY45" s="724"/>
      <c r="CZ45" s="724"/>
      <c r="DA45" s="724"/>
      <c r="DB45" s="724"/>
      <c r="DC45" s="772"/>
      <c r="DD45" s="582"/>
      <c r="DE45" s="582"/>
      <c r="DF45" s="582"/>
      <c r="DG45" s="582"/>
      <c r="DH45" s="582"/>
      <c r="DI45" s="582"/>
      <c r="DJ45" s="582"/>
      <c r="DK45" s="582"/>
      <c r="DL45" s="582"/>
      <c r="DM45" s="582"/>
      <c r="DN45" s="582"/>
      <c r="DO45" s="582"/>
      <c r="DP45" s="582"/>
      <c r="DQ45" s="582"/>
      <c r="DR45" s="582"/>
      <c r="DS45" s="582"/>
      <c r="DT45" s="582"/>
      <c r="DU45" s="582"/>
      <c r="DV45" s="582"/>
      <c r="DW45" s="582"/>
      <c r="DX45" s="582"/>
      <c r="DY45" s="582"/>
      <c r="DZ45" s="582"/>
      <c r="EA45" s="582"/>
      <c r="EB45" s="582"/>
      <c r="EC45" s="582"/>
      <c r="ED45" s="582"/>
      <c r="EE45" s="582"/>
      <c r="EF45" s="582"/>
      <c r="EG45" s="582"/>
      <c r="EH45" s="582"/>
      <c r="EI45" s="582"/>
      <c r="EJ45" s="582"/>
      <c r="EK45" s="582"/>
      <c r="EL45" s="582"/>
      <c r="EM45" s="582"/>
      <c r="EN45" s="582"/>
      <c r="EO45" s="582"/>
      <c r="EP45" s="582"/>
      <c r="EQ45" s="582"/>
      <c r="ER45" s="582"/>
      <c r="ES45" s="582"/>
      <c r="ET45" s="582"/>
      <c r="EU45" s="582"/>
      <c r="EV45" s="582"/>
      <c r="EW45" s="582"/>
      <c r="EX45" s="582"/>
      <c r="EY45" s="582"/>
      <c r="EZ45" s="582"/>
      <c r="FA45" s="582"/>
      <c r="FB45" s="582"/>
      <c r="FC45" s="582"/>
      <c r="FD45" s="582"/>
      <c r="FE45" s="582"/>
      <c r="FF45" s="582"/>
      <c r="FG45" s="582"/>
      <c r="FH45" s="582"/>
      <c r="FI45" s="582"/>
      <c r="FJ45" s="582"/>
      <c r="FK45" s="582"/>
      <c r="FL45" s="582"/>
      <c r="FM45" s="582"/>
      <c r="FN45" s="582"/>
      <c r="FO45" s="63"/>
      <c r="FP45" s="28"/>
      <c r="FQ45" s="28"/>
      <c r="FR45" s="28"/>
      <c r="FS45" s="28"/>
      <c r="FT45" s="28"/>
      <c r="FU45" s="28"/>
      <c r="FV45" s="28"/>
      <c r="FW45" s="28"/>
      <c r="FX45" s="63"/>
    </row>
    <row r="46" spans="4:180" ht="9" customHeight="1"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865" t="s">
        <v>242</v>
      </c>
      <c r="BW46" s="724"/>
      <c r="BX46" s="724"/>
      <c r="BY46" s="724"/>
      <c r="BZ46" s="724"/>
      <c r="CA46" s="724"/>
      <c r="CB46" s="724"/>
      <c r="CC46" s="724"/>
      <c r="CD46" s="724"/>
      <c r="CE46" s="724"/>
      <c r="CF46" s="724"/>
      <c r="CG46" s="724"/>
      <c r="CH46" s="724"/>
      <c r="CI46" s="724"/>
      <c r="CJ46" s="724"/>
      <c r="CK46" s="724"/>
      <c r="CL46" s="724"/>
      <c r="CM46" s="724"/>
      <c r="CN46" s="724"/>
      <c r="CO46" s="724"/>
      <c r="CP46" s="724"/>
      <c r="CQ46" s="724"/>
      <c r="CR46" s="724"/>
      <c r="CS46" s="724"/>
      <c r="CT46" s="724"/>
      <c r="CU46" s="724"/>
      <c r="CV46" s="724"/>
      <c r="CW46" s="724"/>
      <c r="CX46" s="724"/>
      <c r="CY46" s="724"/>
      <c r="CZ46" s="724"/>
      <c r="DA46" s="724"/>
      <c r="DB46" s="724"/>
      <c r="DC46" s="772"/>
      <c r="DD46" s="582"/>
      <c r="DE46" s="582"/>
      <c r="DF46" s="582"/>
      <c r="DG46" s="582"/>
      <c r="DH46" s="582"/>
      <c r="DI46" s="582"/>
      <c r="DJ46" s="582"/>
      <c r="DK46" s="582"/>
      <c r="DL46" s="582"/>
      <c r="DM46" s="582"/>
      <c r="DN46" s="582"/>
      <c r="DO46" s="582"/>
      <c r="DP46" s="582"/>
      <c r="DQ46" s="582"/>
      <c r="DR46" s="582"/>
      <c r="DS46" s="582"/>
      <c r="DT46" s="582"/>
      <c r="DU46" s="582"/>
      <c r="DV46" s="582"/>
      <c r="DW46" s="582"/>
      <c r="DX46" s="582"/>
      <c r="DY46" s="582"/>
      <c r="DZ46" s="582"/>
      <c r="EA46" s="582"/>
      <c r="EB46" s="582"/>
      <c r="EC46" s="582"/>
      <c r="ED46" s="582"/>
      <c r="EE46" s="582"/>
      <c r="EF46" s="582"/>
      <c r="EG46" s="582"/>
      <c r="EH46" s="582"/>
      <c r="EI46" s="582"/>
      <c r="EJ46" s="582"/>
      <c r="EK46" s="582"/>
      <c r="EL46" s="582"/>
      <c r="EM46" s="582"/>
      <c r="EN46" s="582"/>
      <c r="EO46" s="582"/>
      <c r="EP46" s="582"/>
      <c r="EQ46" s="582"/>
      <c r="ER46" s="582"/>
      <c r="ES46" s="582"/>
      <c r="ET46" s="582"/>
      <c r="EU46" s="582"/>
      <c r="EV46" s="582"/>
      <c r="EW46" s="582"/>
      <c r="EX46" s="582"/>
      <c r="EY46" s="582"/>
      <c r="EZ46" s="582"/>
      <c r="FA46" s="582"/>
      <c r="FB46" s="582"/>
      <c r="FC46" s="582"/>
      <c r="FD46" s="582"/>
      <c r="FE46" s="582"/>
      <c r="FF46" s="582"/>
      <c r="FG46" s="582"/>
      <c r="FH46" s="582"/>
      <c r="FI46" s="582"/>
      <c r="FJ46" s="582"/>
      <c r="FK46" s="582"/>
      <c r="FL46" s="582"/>
      <c r="FM46" s="582"/>
      <c r="FN46" s="582"/>
      <c r="FO46" s="63"/>
      <c r="FP46" s="28"/>
      <c r="FQ46" s="28"/>
      <c r="FR46" s="28"/>
      <c r="FS46" s="28"/>
      <c r="FT46" s="28"/>
      <c r="FU46" s="28"/>
      <c r="FV46" s="28"/>
      <c r="FW46" s="28"/>
      <c r="FX46" s="63"/>
    </row>
    <row r="47" spans="4:180" ht="5.25" customHeight="1"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  <c r="AX47" s="582"/>
      <c r="AY47" s="582"/>
      <c r="AZ47" s="582"/>
      <c r="BA47" s="582"/>
      <c r="BB47" s="582"/>
      <c r="BC47" s="582"/>
      <c r="BD47" s="582"/>
      <c r="BE47" s="582"/>
      <c r="BF47" s="582"/>
      <c r="BG47" s="582"/>
      <c r="BH47" s="582"/>
      <c r="BI47" s="582"/>
      <c r="BJ47" s="582"/>
      <c r="BK47" s="582"/>
      <c r="BL47" s="582"/>
      <c r="BM47" s="582"/>
      <c r="BN47" s="582"/>
      <c r="BO47" s="582"/>
      <c r="BP47" s="582"/>
      <c r="BQ47" s="582"/>
      <c r="BR47" s="582"/>
      <c r="BS47" s="582"/>
      <c r="BT47" s="582"/>
      <c r="BU47" s="582"/>
      <c r="BV47" s="723"/>
      <c r="BW47" s="724"/>
      <c r="BX47" s="724"/>
      <c r="BY47" s="724"/>
      <c r="BZ47" s="724"/>
      <c r="CA47" s="724"/>
      <c r="CB47" s="724"/>
      <c r="CC47" s="724"/>
      <c r="CD47" s="724"/>
      <c r="CE47" s="724"/>
      <c r="CF47" s="724"/>
      <c r="CG47" s="724"/>
      <c r="CH47" s="724"/>
      <c r="CI47" s="724"/>
      <c r="CJ47" s="724"/>
      <c r="CK47" s="724"/>
      <c r="CL47" s="724"/>
      <c r="CM47" s="724"/>
      <c r="CN47" s="724"/>
      <c r="CO47" s="724"/>
      <c r="CP47" s="724"/>
      <c r="CQ47" s="724"/>
      <c r="CR47" s="724"/>
      <c r="CS47" s="724"/>
      <c r="CT47" s="724"/>
      <c r="CU47" s="724"/>
      <c r="CV47" s="724"/>
      <c r="CW47" s="724"/>
      <c r="CX47" s="724"/>
      <c r="CY47" s="724"/>
      <c r="CZ47" s="724"/>
      <c r="DA47" s="724"/>
      <c r="DB47" s="724"/>
      <c r="DC47" s="772"/>
      <c r="DD47" s="582"/>
      <c r="DE47" s="582"/>
      <c r="DF47" s="582"/>
      <c r="DG47" s="582"/>
      <c r="DH47" s="582"/>
      <c r="DI47" s="582"/>
      <c r="DJ47" s="582"/>
      <c r="DK47" s="582"/>
      <c r="DL47" s="582"/>
      <c r="DM47" s="582"/>
      <c r="DN47" s="582"/>
      <c r="DO47" s="582"/>
      <c r="DP47" s="582"/>
      <c r="DQ47" s="582"/>
      <c r="DR47" s="582"/>
      <c r="DS47" s="582"/>
      <c r="DT47" s="582"/>
      <c r="DU47" s="582"/>
      <c r="DV47" s="582"/>
      <c r="DW47" s="582"/>
      <c r="DX47" s="582"/>
      <c r="DY47" s="582"/>
      <c r="DZ47" s="582"/>
      <c r="EA47" s="582"/>
      <c r="EB47" s="582"/>
      <c r="EC47" s="582"/>
      <c r="ED47" s="582"/>
      <c r="EE47" s="582"/>
      <c r="EF47" s="582"/>
      <c r="EG47" s="582"/>
      <c r="EH47" s="582"/>
      <c r="EI47" s="582"/>
      <c r="EJ47" s="582"/>
      <c r="EK47" s="582"/>
      <c r="EL47" s="582"/>
      <c r="EM47" s="582"/>
      <c r="EN47" s="582"/>
      <c r="EO47" s="582"/>
      <c r="EP47" s="582"/>
      <c r="EQ47" s="582"/>
      <c r="ER47" s="582"/>
      <c r="ES47" s="582"/>
      <c r="ET47" s="582"/>
      <c r="EU47" s="582"/>
      <c r="EV47" s="582"/>
      <c r="EW47" s="582"/>
      <c r="EX47" s="582"/>
      <c r="EY47" s="582"/>
      <c r="EZ47" s="582"/>
      <c r="FA47" s="582"/>
      <c r="FB47" s="582"/>
      <c r="FC47" s="582"/>
      <c r="FD47" s="582"/>
      <c r="FE47" s="582"/>
      <c r="FF47" s="582"/>
      <c r="FG47" s="582"/>
      <c r="FH47" s="582"/>
      <c r="FI47" s="582"/>
      <c r="FJ47" s="582"/>
      <c r="FK47" s="582"/>
      <c r="FL47" s="582"/>
      <c r="FM47" s="582"/>
      <c r="FN47" s="582"/>
      <c r="FO47" s="63"/>
      <c r="FP47" s="63"/>
      <c r="FQ47" s="63"/>
      <c r="FR47" s="63"/>
      <c r="FS47" s="63"/>
      <c r="FT47" s="63"/>
      <c r="FU47" s="63"/>
      <c r="FV47" s="63"/>
      <c r="FW47" s="63"/>
      <c r="FX47" s="63"/>
    </row>
    <row r="48" spans="4:180" ht="5.25" customHeight="1"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582"/>
      <c r="AK48" s="582"/>
      <c r="AL48" s="582"/>
      <c r="AM48" s="582"/>
      <c r="AN48" s="582"/>
      <c r="AO48" s="582"/>
      <c r="AP48" s="582"/>
      <c r="AQ48" s="582"/>
      <c r="AR48" s="582"/>
      <c r="AS48" s="582"/>
      <c r="AT48" s="582"/>
      <c r="AU48" s="582"/>
      <c r="AV48" s="582"/>
      <c r="AW48" s="582"/>
      <c r="AX48" s="582"/>
      <c r="AY48" s="582"/>
      <c r="AZ48" s="582"/>
      <c r="BA48" s="582"/>
      <c r="BB48" s="582"/>
      <c r="BC48" s="582"/>
      <c r="BD48" s="582"/>
      <c r="BE48" s="582"/>
      <c r="BF48" s="582"/>
      <c r="BG48" s="582"/>
      <c r="BH48" s="582"/>
      <c r="BI48" s="582"/>
      <c r="BJ48" s="582"/>
      <c r="BK48" s="582"/>
      <c r="BL48" s="582"/>
      <c r="BM48" s="582"/>
      <c r="BN48" s="582"/>
      <c r="BO48" s="582"/>
      <c r="BP48" s="582"/>
      <c r="BQ48" s="582"/>
      <c r="BR48" s="582"/>
      <c r="BS48" s="582"/>
      <c r="BT48" s="582"/>
      <c r="BU48" s="582"/>
      <c r="BV48" s="723"/>
      <c r="BW48" s="724"/>
      <c r="BX48" s="724"/>
      <c r="BY48" s="724"/>
      <c r="BZ48" s="724"/>
      <c r="CA48" s="724"/>
      <c r="CB48" s="724"/>
      <c r="CC48" s="724"/>
      <c r="CD48" s="724"/>
      <c r="CE48" s="724"/>
      <c r="CF48" s="724"/>
      <c r="CG48" s="724"/>
      <c r="CH48" s="724"/>
      <c r="CI48" s="724"/>
      <c r="CJ48" s="724"/>
      <c r="CK48" s="724"/>
      <c r="CL48" s="724"/>
      <c r="CM48" s="724"/>
      <c r="CN48" s="724"/>
      <c r="CO48" s="724"/>
      <c r="CP48" s="724"/>
      <c r="CQ48" s="724"/>
      <c r="CR48" s="724"/>
      <c r="CS48" s="724"/>
      <c r="CT48" s="724"/>
      <c r="CU48" s="724"/>
      <c r="CV48" s="724"/>
      <c r="CW48" s="724"/>
      <c r="CX48" s="724"/>
      <c r="CY48" s="724"/>
      <c r="CZ48" s="724"/>
      <c r="DA48" s="724"/>
      <c r="DB48" s="724"/>
      <c r="DC48" s="772"/>
      <c r="DD48" s="582"/>
      <c r="DE48" s="582"/>
      <c r="DF48" s="582"/>
      <c r="DG48" s="582"/>
      <c r="DH48" s="582"/>
      <c r="DI48" s="582"/>
      <c r="DJ48" s="582"/>
      <c r="DK48" s="582"/>
      <c r="DL48" s="582"/>
      <c r="DM48" s="582"/>
      <c r="DN48" s="582"/>
      <c r="DO48" s="582"/>
      <c r="DP48" s="582"/>
      <c r="DQ48" s="582"/>
      <c r="DR48" s="582"/>
      <c r="DS48" s="582"/>
      <c r="DT48" s="582"/>
      <c r="DU48" s="582"/>
      <c r="DV48" s="582"/>
      <c r="DW48" s="582"/>
      <c r="DX48" s="582"/>
      <c r="DY48" s="582"/>
      <c r="DZ48" s="582"/>
      <c r="EA48" s="582"/>
      <c r="EB48" s="582"/>
      <c r="EC48" s="582"/>
      <c r="ED48" s="582"/>
      <c r="EE48" s="582"/>
      <c r="EF48" s="582"/>
      <c r="EG48" s="582"/>
      <c r="EH48" s="582"/>
      <c r="EI48" s="582"/>
      <c r="EJ48" s="582"/>
      <c r="EK48" s="582"/>
      <c r="EL48" s="582"/>
      <c r="EM48" s="582"/>
      <c r="EN48" s="582"/>
      <c r="EO48" s="582"/>
      <c r="EP48" s="582"/>
      <c r="EQ48" s="582"/>
      <c r="ER48" s="582"/>
      <c r="ES48" s="582"/>
      <c r="ET48" s="582"/>
      <c r="EU48" s="582"/>
      <c r="EV48" s="582"/>
      <c r="EW48" s="582"/>
      <c r="EX48" s="582"/>
      <c r="EY48" s="582"/>
      <c r="EZ48" s="582"/>
      <c r="FA48" s="582"/>
      <c r="FB48" s="582"/>
      <c r="FC48" s="582"/>
      <c r="FD48" s="582"/>
      <c r="FE48" s="582"/>
      <c r="FF48" s="582"/>
      <c r="FG48" s="582"/>
      <c r="FH48" s="582"/>
      <c r="FI48" s="582"/>
      <c r="FJ48" s="582"/>
      <c r="FK48" s="582"/>
      <c r="FL48" s="582"/>
      <c r="FM48" s="582"/>
      <c r="FN48" s="582"/>
      <c r="FO48" s="63"/>
      <c r="FP48" s="63"/>
      <c r="FQ48" s="63"/>
      <c r="FR48" s="63"/>
      <c r="FS48" s="63"/>
      <c r="FT48" s="63"/>
      <c r="FU48" s="63"/>
      <c r="FV48" s="63"/>
      <c r="FW48" s="63"/>
      <c r="FX48" s="63"/>
    </row>
    <row r="49" spans="74:180" ht="22.5" customHeight="1">
      <c r="BV49" s="70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69"/>
      <c r="DD49" s="77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</row>
    <row r="50" spans="3:180" ht="5.25" customHeight="1">
      <c r="C50" s="582" t="s">
        <v>448</v>
      </c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  <c r="AJ50" s="582"/>
      <c r="AK50" s="582"/>
      <c r="AL50" s="582"/>
      <c r="AM50" s="582"/>
      <c r="AN50" s="582"/>
      <c r="AO50" s="582"/>
      <c r="AP50" s="582"/>
      <c r="AQ50" s="582"/>
      <c r="AR50" s="582"/>
      <c r="AS50" s="582"/>
      <c r="AT50" s="582"/>
      <c r="AU50" s="582"/>
      <c r="AV50" s="582"/>
      <c r="AW50" s="582"/>
      <c r="AX50" s="582"/>
      <c r="AY50" s="582"/>
      <c r="AZ50" s="582"/>
      <c r="BA50" s="582"/>
      <c r="BB50" s="582"/>
      <c r="BC50" s="582"/>
      <c r="BD50" s="582"/>
      <c r="BE50" s="582"/>
      <c r="BF50" s="582"/>
      <c r="BG50" s="582"/>
      <c r="BH50" s="582"/>
      <c r="BI50" s="582"/>
      <c r="BJ50" s="582"/>
      <c r="BK50" s="582"/>
      <c r="BL50" s="582"/>
      <c r="BM50" s="582"/>
      <c r="BN50" s="582"/>
      <c r="BO50" s="582"/>
      <c r="BP50" s="582"/>
      <c r="BQ50" s="582"/>
      <c r="BR50" s="582"/>
      <c r="BS50" s="582"/>
      <c r="BT50" s="582"/>
      <c r="BU50" s="582"/>
      <c r="BV50" s="865" t="s">
        <v>329</v>
      </c>
      <c r="BW50" s="724"/>
      <c r="BX50" s="724"/>
      <c r="BY50" s="724"/>
      <c r="BZ50" s="724"/>
      <c r="CA50" s="724"/>
      <c r="CB50" s="724"/>
      <c r="CC50" s="724"/>
      <c r="CD50" s="724"/>
      <c r="CE50" s="724"/>
      <c r="CF50" s="724"/>
      <c r="CG50" s="724"/>
      <c r="CH50" s="724"/>
      <c r="CI50" s="724"/>
      <c r="CJ50" s="724"/>
      <c r="CK50" s="724"/>
      <c r="CL50" s="724"/>
      <c r="CM50" s="724"/>
      <c r="CN50" s="724"/>
      <c r="CO50" s="724"/>
      <c r="CP50" s="724"/>
      <c r="CQ50" s="724"/>
      <c r="CR50" s="724"/>
      <c r="CS50" s="724"/>
      <c r="CT50" s="724"/>
      <c r="CU50" s="724"/>
      <c r="CV50" s="724"/>
      <c r="CW50" s="724"/>
      <c r="CX50" s="724"/>
      <c r="CY50" s="724"/>
      <c r="CZ50" s="724"/>
      <c r="DA50" s="724"/>
      <c r="DB50" s="724"/>
      <c r="DC50" s="772"/>
      <c r="DD50" s="582" t="s">
        <v>450</v>
      </c>
      <c r="DE50" s="582"/>
      <c r="DF50" s="582"/>
      <c r="DG50" s="582"/>
      <c r="DH50" s="582"/>
      <c r="DI50" s="582"/>
      <c r="DJ50" s="582"/>
      <c r="DK50" s="582"/>
      <c r="DL50" s="582"/>
      <c r="DM50" s="582"/>
      <c r="DN50" s="582"/>
      <c r="DO50" s="582"/>
      <c r="DP50" s="582"/>
      <c r="DQ50" s="582"/>
      <c r="DR50" s="582"/>
      <c r="DS50" s="582"/>
      <c r="DT50" s="582"/>
      <c r="DU50" s="582"/>
      <c r="DV50" s="582"/>
      <c r="DW50" s="582"/>
      <c r="DX50" s="582"/>
      <c r="DY50" s="582"/>
      <c r="DZ50" s="582"/>
      <c r="EA50" s="582"/>
      <c r="EB50" s="582"/>
      <c r="EC50" s="582"/>
      <c r="ED50" s="582"/>
      <c r="EE50" s="582"/>
      <c r="EF50" s="582"/>
      <c r="EG50" s="582"/>
      <c r="EH50" s="582"/>
      <c r="EI50" s="582"/>
      <c r="EJ50" s="582"/>
      <c r="EK50" s="582"/>
      <c r="EL50" s="582"/>
      <c r="EM50" s="582"/>
      <c r="EN50" s="582"/>
      <c r="EO50" s="582"/>
      <c r="EP50" s="582"/>
      <c r="EQ50" s="582"/>
      <c r="ER50" s="582"/>
      <c r="ES50" s="582"/>
      <c r="ET50" s="582"/>
      <c r="EU50" s="582"/>
      <c r="EV50" s="582"/>
      <c r="EW50" s="582"/>
      <c r="EX50" s="582"/>
      <c r="EY50" s="582"/>
      <c r="EZ50" s="582"/>
      <c r="FA50" s="582"/>
      <c r="FB50" s="582"/>
      <c r="FC50" s="582"/>
      <c r="FD50" s="582"/>
      <c r="FE50" s="582"/>
      <c r="FF50" s="582"/>
      <c r="FG50" s="582"/>
      <c r="FH50" s="582"/>
      <c r="FI50" s="582"/>
      <c r="FJ50" s="582"/>
      <c r="FK50" s="582"/>
      <c r="FL50" s="582"/>
      <c r="FM50" s="582"/>
      <c r="FN50" s="582"/>
      <c r="FO50" s="582"/>
      <c r="FP50" s="582"/>
      <c r="FQ50" s="582"/>
      <c r="FR50" s="63"/>
      <c r="FS50" s="63"/>
      <c r="FT50" s="63"/>
      <c r="FU50" s="63"/>
      <c r="FV50" s="63"/>
      <c r="FW50" s="63"/>
      <c r="FX50" s="63"/>
    </row>
    <row r="51" spans="3:180" ht="5.25" customHeight="1"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2"/>
      <c r="AS51" s="582"/>
      <c r="AT51" s="582"/>
      <c r="AU51" s="582"/>
      <c r="AV51" s="582"/>
      <c r="AW51" s="582"/>
      <c r="AX51" s="582"/>
      <c r="AY51" s="582"/>
      <c r="AZ51" s="582"/>
      <c r="BA51" s="582"/>
      <c r="BB51" s="582"/>
      <c r="BC51" s="582"/>
      <c r="BD51" s="582"/>
      <c r="BE51" s="582"/>
      <c r="BF51" s="582"/>
      <c r="BG51" s="582"/>
      <c r="BH51" s="582"/>
      <c r="BI51" s="582"/>
      <c r="BJ51" s="582"/>
      <c r="BK51" s="582"/>
      <c r="BL51" s="582"/>
      <c r="BM51" s="582"/>
      <c r="BN51" s="582"/>
      <c r="BO51" s="582"/>
      <c r="BP51" s="582"/>
      <c r="BQ51" s="582"/>
      <c r="BR51" s="582"/>
      <c r="BS51" s="582"/>
      <c r="BT51" s="582"/>
      <c r="BU51" s="582"/>
      <c r="BV51" s="723"/>
      <c r="BW51" s="724"/>
      <c r="BX51" s="724"/>
      <c r="BY51" s="724"/>
      <c r="BZ51" s="724"/>
      <c r="CA51" s="724"/>
      <c r="CB51" s="724"/>
      <c r="CC51" s="724"/>
      <c r="CD51" s="724"/>
      <c r="CE51" s="724"/>
      <c r="CF51" s="724"/>
      <c r="CG51" s="724"/>
      <c r="CH51" s="724"/>
      <c r="CI51" s="724"/>
      <c r="CJ51" s="724"/>
      <c r="CK51" s="724"/>
      <c r="CL51" s="724"/>
      <c r="CM51" s="724"/>
      <c r="CN51" s="724"/>
      <c r="CO51" s="724"/>
      <c r="CP51" s="724"/>
      <c r="CQ51" s="724"/>
      <c r="CR51" s="724"/>
      <c r="CS51" s="724"/>
      <c r="CT51" s="724"/>
      <c r="CU51" s="724"/>
      <c r="CV51" s="724"/>
      <c r="CW51" s="724"/>
      <c r="CX51" s="724"/>
      <c r="CY51" s="724"/>
      <c r="CZ51" s="724"/>
      <c r="DA51" s="724"/>
      <c r="DB51" s="724"/>
      <c r="DC51" s="772"/>
      <c r="DD51" s="582"/>
      <c r="DE51" s="582"/>
      <c r="DF51" s="582"/>
      <c r="DG51" s="582"/>
      <c r="DH51" s="582"/>
      <c r="DI51" s="582"/>
      <c r="DJ51" s="582"/>
      <c r="DK51" s="582"/>
      <c r="DL51" s="582"/>
      <c r="DM51" s="582"/>
      <c r="DN51" s="582"/>
      <c r="DO51" s="582"/>
      <c r="DP51" s="582"/>
      <c r="DQ51" s="582"/>
      <c r="DR51" s="582"/>
      <c r="DS51" s="582"/>
      <c r="DT51" s="582"/>
      <c r="DU51" s="582"/>
      <c r="DV51" s="582"/>
      <c r="DW51" s="582"/>
      <c r="DX51" s="582"/>
      <c r="DY51" s="582"/>
      <c r="DZ51" s="582"/>
      <c r="EA51" s="582"/>
      <c r="EB51" s="582"/>
      <c r="EC51" s="582"/>
      <c r="ED51" s="582"/>
      <c r="EE51" s="582"/>
      <c r="EF51" s="582"/>
      <c r="EG51" s="582"/>
      <c r="EH51" s="582"/>
      <c r="EI51" s="582"/>
      <c r="EJ51" s="582"/>
      <c r="EK51" s="582"/>
      <c r="EL51" s="582"/>
      <c r="EM51" s="582"/>
      <c r="EN51" s="582"/>
      <c r="EO51" s="582"/>
      <c r="EP51" s="582"/>
      <c r="EQ51" s="582"/>
      <c r="ER51" s="582"/>
      <c r="ES51" s="582"/>
      <c r="ET51" s="582"/>
      <c r="EU51" s="582"/>
      <c r="EV51" s="582"/>
      <c r="EW51" s="582"/>
      <c r="EX51" s="582"/>
      <c r="EY51" s="582"/>
      <c r="EZ51" s="582"/>
      <c r="FA51" s="582"/>
      <c r="FB51" s="582"/>
      <c r="FC51" s="582"/>
      <c r="FD51" s="582"/>
      <c r="FE51" s="582"/>
      <c r="FF51" s="582"/>
      <c r="FG51" s="582"/>
      <c r="FH51" s="582"/>
      <c r="FI51" s="582"/>
      <c r="FJ51" s="582"/>
      <c r="FK51" s="582"/>
      <c r="FL51" s="582"/>
      <c r="FM51" s="582"/>
      <c r="FN51" s="582"/>
      <c r="FO51" s="582"/>
      <c r="FP51" s="582"/>
      <c r="FQ51" s="582"/>
      <c r="FR51" s="63"/>
      <c r="FS51" s="63"/>
      <c r="FT51" s="63"/>
      <c r="FU51" s="63"/>
      <c r="FV51" s="63"/>
      <c r="FW51" s="63"/>
      <c r="FX51" s="63"/>
    </row>
    <row r="52" spans="3:180" ht="9" customHeight="1"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2"/>
      <c r="AE52" s="582"/>
      <c r="AF52" s="582"/>
      <c r="AG52" s="582"/>
      <c r="AH52" s="582"/>
      <c r="AI52" s="582"/>
      <c r="AJ52" s="582"/>
      <c r="AK52" s="582"/>
      <c r="AL52" s="582"/>
      <c r="AM52" s="582"/>
      <c r="AN52" s="582"/>
      <c r="AO52" s="582"/>
      <c r="AP52" s="582"/>
      <c r="AQ52" s="582"/>
      <c r="AR52" s="582"/>
      <c r="AS52" s="582"/>
      <c r="AT52" s="582"/>
      <c r="AU52" s="582"/>
      <c r="AV52" s="582"/>
      <c r="AW52" s="582"/>
      <c r="AX52" s="582"/>
      <c r="AY52" s="582"/>
      <c r="AZ52" s="582"/>
      <c r="BA52" s="582"/>
      <c r="BB52" s="582"/>
      <c r="BC52" s="582"/>
      <c r="BD52" s="582"/>
      <c r="BE52" s="582"/>
      <c r="BF52" s="582"/>
      <c r="BG52" s="582"/>
      <c r="BH52" s="582"/>
      <c r="BI52" s="582"/>
      <c r="BJ52" s="582"/>
      <c r="BK52" s="582"/>
      <c r="BL52" s="582"/>
      <c r="BM52" s="582"/>
      <c r="BN52" s="582"/>
      <c r="BO52" s="582"/>
      <c r="BP52" s="582"/>
      <c r="BQ52" s="582"/>
      <c r="BR52" s="582"/>
      <c r="BS52" s="582"/>
      <c r="BT52" s="582"/>
      <c r="BU52" s="582"/>
      <c r="BV52" s="723"/>
      <c r="BW52" s="724"/>
      <c r="BX52" s="724"/>
      <c r="BY52" s="724"/>
      <c r="BZ52" s="724"/>
      <c r="CA52" s="724"/>
      <c r="CB52" s="724"/>
      <c r="CC52" s="724"/>
      <c r="CD52" s="724"/>
      <c r="CE52" s="724"/>
      <c r="CF52" s="724"/>
      <c r="CG52" s="724"/>
      <c r="CH52" s="724"/>
      <c r="CI52" s="724"/>
      <c r="CJ52" s="724"/>
      <c r="CK52" s="724"/>
      <c r="CL52" s="724"/>
      <c r="CM52" s="724"/>
      <c r="CN52" s="724"/>
      <c r="CO52" s="724"/>
      <c r="CP52" s="724"/>
      <c r="CQ52" s="724"/>
      <c r="CR52" s="724"/>
      <c r="CS52" s="724"/>
      <c r="CT52" s="724"/>
      <c r="CU52" s="724"/>
      <c r="CV52" s="724"/>
      <c r="CW52" s="724"/>
      <c r="CX52" s="724"/>
      <c r="CY52" s="724"/>
      <c r="CZ52" s="724"/>
      <c r="DA52" s="724"/>
      <c r="DB52" s="724"/>
      <c r="DC52" s="772"/>
      <c r="DD52" s="582"/>
      <c r="DE52" s="582"/>
      <c r="DF52" s="582"/>
      <c r="DG52" s="582"/>
      <c r="DH52" s="582"/>
      <c r="DI52" s="582"/>
      <c r="DJ52" s="582"/>
      <c r="DK52" s="582"/>
      <c r="DL52" s="582"/>
      <c r="DM52" s="582"/>
      <c r="DN52" s="582"/>
      <c r="DO52" s="582"/>
      <c r="DP52" s="582"/>
      <c r="DQ52" s="582"/>
      <c r="DR52" s="582"/>
      <c r="DS52" s="582"/>
      <c r="DT52" s="582"/>
      <c r="DU52" s="582"/>
      <c r="DV52" s="582"/>
      <c r="DW52" s="582"/>
      <c r="DX52" s="582"/>
      <c r="DY52" s="582"/>
      <c r="DZ52" s="582"/>
      <c r="EA52" s="582"/>
      <c r="EB52" s="582"/>
      <c r="EC52" s="582"/>
      <c r="ED52" s="582"/>
      <c r="EE52" s="582"/>
      <c r="EF52" s="582"/>
      <c r="EG52" s="582"/>
      <c r="EH52" s="582"/>
      <c r="EI52" s="582"/>
      <c r="EJ52" s="582"/>
      <c r="EK52" s="582"/>
      <c r="EL52" s="582"/>
      <c r="EM52" s="582"/>
      <c r="EN52" s="582"/>
      <c r="EO52" s="582"/>
      <c r="EP52" s="582"/>
      <c r="EQ52" s="582"/>
      <c r="ER52" s="582"/>
      <c r="ES52" s="582"/>
      <c r="ET52" s="582"/>
      <c r="EU52" s="582"/>
      <c r="EV52" s="582"/>
      <c r="EW52" s="582"/>
      <c r="EX52" s="582"/>
      <c r="EY52" s="582"/>
      <c r="EZ52" s="582"/>
      <c r="FA52" s="582"/>
      <c r="FB52" s="582"/>
      <c r="FC52" s="582"/>
      <c r="FD52" s="582"/>
      <c r="FE52" s="582"/>
      <c r="FF52" s="582"/>
      <c r="FG52" s="582"/>
      <c r="FH52" s="582"/>
      <c r="FI52" s="582"/>
      <c r="FJ52" s="582"/>
      <c r="FK52" s="582"/>
      <c r="FL52" s="582"/>
      <c r="FM52" s="582"/>
      <c r="FN52" s="582"/>
      <c r="FO52" s="582"/>
      <c r="FP52" s="582"/>
      <c r="FQ52" s="582"/>
      <c r="FR52" s="28"/>
      <c r="FS52" s="28"/>
      <c r="FT52" s="28"/>
      <c r="FU52" s="28"/>
      <c r="FV52" s="28"/>
      <c r="FW52" s="28"/>
      <c r="FX52" s="63"/>
    </row>
    <row r="53" spans="3:180" ht="9" customHeight="1"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2"/>
      <c r="AW53" s="582"/>
      <c r="AX53" s="582"/>
      <c r="AY53" s="582"/>
      <c r="AZ53" s="582"/>
      <c r="BA53" s="582"/>
      <c r="BB53" s="582"/>
      <c r="BC53" s="582"/>
      <c r="BD53" s="582"/>
      <c r="BE53" s="582"/>
      <c r="BF53" s="582"/>
      <c r="BG53" s="582"/>
      <c r="BH53" s="582"/>
      <c r="BI53" s="582"/>
      <c r="BJ53" s="582"/>
      <c r="BK53" s="582"/>
      <c r="BL53" s="582"/>
      <c r="BM53" s="582"/>
      <c r="BN53" s="582"/>
      <c r="BO53" s="582"/>
      <c r="BP53" s="582"/>
      <c r="BQ53" s="582"/>
      <c r="BR53" s="582"/>
      <c r="BS53" s="582"/>
      <c r="BT53" s="582"/>
      <c r="BU53" s="582"/>
      <c r="BV53" s="865" t="s">
        <v>449</v>
      </c>
      <c r="BW53" s="724"/>
      <c r="BX53" s="724"/>
      <c r="BY53" s="724"/>
      <c r="BZ53" s="724"/>
      <c r="CA53" s="724"/>
      <c r="CB53" s="724"/>
      <c r="CC53" s="724"/>
      <c r="CD53" s="724"/>
      <c r="CE53" s="724"/>
      <c r="CF53" s="724"/>
      <c r="CG53" s="724"/>
      <c r="CH53" s="724"/>
      <c r="CI53" s="724"/>
      <c r="CJ53" s="724"/>
      <c r="CK53" s="724"/>
      <c r="CL53" s="724"/>
      <c r="CM53" s="724"/>
      <c r="CN53" s="724"/>
      <c r="CO53" s="724"/>
      <c r="CP53" s="724"/>
      <c r="CQ53" s="724"/>
      <c r="CR53" s="724"/>
      <c r="CS53" s="724"/>
      <c r="CT53" s="724"/>
      <c r="CU53" s="724"/>
      <c r="CV53" s="724"/>
      <c r="CW53" s="724"/>
      <c r="CX53" s="724"/>
      <c r="CY53" s="724"/>
      <c r="CZ53" s="724"/>
      <c r="DA53" s="724"/>
      <c r="DB53" s="724"/>
      <c r="DC53" s="772"/>
      <c r="DD53" s="582"/>
      <c r="DE53" s="582"/>
      <c r="DF53" s="582"/>
      <c r="DG53" s="582"/>
      <c r="DH53" s="582"/>
      <c r="DI53" s="582"/>
      <c r="DJ53" s="582"/>
      <c r="DK53" s="582"/>
      <c r="DL53" s="582"/>
      <c r="DM53" s="582"/>
      <c r="DN53" s="582"/>
      <c r="DO53" s="582"/>
      <c r="DP53" s="582"/>
      <c r="DQ53" s="582"/>
      <c r="DR53" s="582"/>
      <c r="DS53" s="582"/>
      <c r="DT53" s="582"/>
      <c r="DU53" s="582"/>
      <c r="DV53" s="582"/>
      <c r="DW53" s="582"/>
      <c r="DX53" s="582"/>
      <c r="DY53" s="582"/>
      <c r="DZ53" s="582"/>
      <c r="EA53" s="582"/>
      <c r="EB53" s="582"/>
      <c r="EC53" s="582"/>
      <c r="ED53" s="582"/>
      <c r="EE53" s="582"/>
      <c r="EF53" s="582"/>
      <c r="EG53" s="582"/>
      <c r="EH53" s="582"/>
      <c r="EI53" s="582"/>
      <c r="EJ53" s="582"/>
      <c r="EK53" s="582"/>
      <c r="EL53" s="582"/>
      <c r="EM53" s="582"/>
      <c r="EN53" s="582"/>
      <c r="EO53" s="582"/>
      <c r="EP53" s="582"/>
      <c r="EQ53" s="582"/>
      <c r="ER53" s="582"/>
      <c r="ES53" s="582"/>
      <c r="ET53" s="582"/>
      <c r="EU53" s="582"/>
      <c r="EV53" s="582"/>
      <c r="EW53" s="582"/>
      <c r="EX53" s="582"/>
      <c r="EY53" s="582"/>
      <c r="EZ53" s="582"/>
      <c r="FA53" s="582"/>
      <c r="FB53" s="582"/>
      <c r="FC53" s="582"/>
      <c r="FD53" s="582"/>
      <c r="FE53" s="582"/>
      <c r="FF53" s="582"/>
      <c r="FG53" s="582"/>
      <c r="FH53" s="582"/>
      <c r="FI53" s="582"/>
      <c r="FJ53" s="582"/>
      <c r="FK53" s="582"/>
      <c r="FL53" s="582"/>
      <c r="FM53" s="582"/>
      <c r="FN53" s="582"/>
      <c r="FO53" s="582"/>
      <c r="FP53" s="582"/>
      <c r="FQ53" s="582"/>
      <c r="FR53" s="28"/>
      <c r="FS53" s="28"/>
      <c r="FT53" s="28"/>
      <c r="FU53" s="28"/>
      <c r="FV53" s="28"/>
      <c r="FW53" s="28"/>
      <c r="FX53" s="63"/>
    </row>
    <row r="54" spans="3:180" ht="5.25" customHeight="1">
      <c r="C54" s="582"/>
      <c r="D54" s="582"/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2"/>
      <c r="AL54" s="582"/>
      <c r="AM54" s="582"/>
      <c r="AN54" s="582"/>
      <c r="AO54" s="582"/>
      <c r="AP54" s="582"/>
      <c r="AQ54" s="582"/>
      <c r="AR54" s="582"/>
      <c r="AS54" s="582"/>
      <c r="AT54" s="582"/>
      <c r="AU54" s="582"/>
      <c r="AV54" s="582"/>
      <c r="AW54" s="582"/>
      <c r="AX54" s="582"/>
      <c r="AY54" s="582"/>
      <c r="AZ54" s="582"/>
      <c r="BA54" s="582"/>
      <c r="BB54" s="582"/>
      <c r="BC54" s="582"/>
      <c r="BD54" s="582"/>
      <c r="BE54" s="582"/>
      <c r="BF54" s="582"/>
      <c r="BG54" s="582"/>
      <c r="BH54" s="582"/>
      <c r="BI54" s="582"/>
      <c r="BJ54" s="582"/>
      <c r="BK54" s="582"/>
      <c r="BL54" s="582"/>
      <c r="BM54" s="582"/>
      <c r="BN54" s="582"/>
      <c r="BO54" s="582"/>
      <c r="BP54" s="582"/>
      <c r="BQ54" s="582"/>
      <c r="BR54" s="582"/>
      <c r="BS54" s="582"/>
      <c r="BT54" s="582"/>
      <c r="BU54" s="582"/>
      <c r="BV54" s="723"/>
      <c r="BW54" s="724"/>
      <c r="BX54" s="724"/>
      <c r="BY54" s="724"/>
      <c r="BZ54" s="724"/>
      <c r="CA54" s="724"/>
      <c r="CB54" s="724"/>
      <c r="CC54" s="724"/>
      <c r="CD54" s="724"/>
      <c r="CE54" s="724"/>
      <c r="CF54" s="724"/>
      <c r="CG54" s="724"/>
      <c r="CH54" s="724"/>
      <c r="CI54" s="724"/>
      <c r="CJ54" s="724"/>
      <c r="CK54" s="724"/>
      <c r="CL54" s="724"/>
      <c r="CM54" s="724"/>
      <c r="CN54" s="724"/>
      <c r="CO54" s="724"/>
      <c r="CP54" s="724"/>
      <c r="CQ54" s="724"/>
      <c r="CR54" s="724"/>
      <c r="CS54" s="724"/>
      <c r="CT54" s="724"/>
      <c r="CU54" s="724"/>
      <c r="CV54" s="724"/>
      <c r="CW54" s="724"/>
      <c r="CX54" s="724"/>
      <c r="CY54" s="724"/>
      <c r="CZ54" s="724"/>
      <c r="DA54" s="724"/>
      <c r="DB54" s="724"/>
      <c r="DC54" s="772"/>
      <c r="DD54" s="582"/>
      <c r="DE54" s="582"/>
      <c r="DF54" s="582"/>
      <c r="DG54" s="582"/>
      <c r="DH54" s="582"/>
      <c r="DI54" s="582"/>
      <c r="DJ54" s="582"/>
      <c r="DK54" s="582"/>
      <c r="DL54" s="582"/>
      <c r="DM54" s="582"/>
      <c r="DN54" s="582"/>
      <c r="DO54" s="582"/>
      <c r="DP54" s="582"/>
      <c r="DQ54" s="582"/>
      <c r="DR54" s="582"/>
      <c r="DS54" s="582"/>
      <c r="DT54" s="582"/>
      <c r="DU54" s="582"/>
      <c r="DV54" s="582"/>
      <c r="DW54" s="582"/>
      <c r="DX54" s="582"/>
      <c r="DY54" s="582"/>
      <c r="DZ54" s="582"/>
      <c r="EA54" s="582"/>
      <c r="EB54" s="582"/>
      <c r="EC54" s="582"/>
      <c r="ED54" s="582"/>
      <c r="EE54" s="582"/>
      <c r="EF54" s="582"/>
      <c r="EG54" s="582"/>
      <c r="EH54" s="582"/>
      <c r="EI54" s="582"/>
      <c r="EJ54" s="582"/>
      <c r="EK54" s="582"/>
      <c r="EL54" s="582"/>
      <c r="EM54" s="582"/>
      <c r="EN54" s="582"/>
      <c r="EO54" s="582"/>
      <c r="EP54" s="582"/>
      <c r="EQ54" s="582"/>
      <c r="ER54" s="582"/>
      <c r="ES54" s="582"/>
      <c r="ET54" s="582"/>
      <c r="EU54" s="582"/>
      <c r="EV54" s="582"/>
      <c r="EW54" s="582"/>
      <c r="EX54" s="582"/>
      <c r="EY54" s="582"/>
      <c r="EZ54" s="582"/>
      <c r="FA54" s="582"/>
      <c r="FB54" s="582"/>
      <c r="FC54" s="582"/>
      <c r="FD54" s="582"/>
      <c r="FE54" s="582"/>
      <c r="FF54" s="582"/>
      <c r="FG54" s="582"/>
      <c r="FH54" s="582"/>
      <c r="FI54" s="582"/>
      <c r="FJ54" s="582"/>
      <c r="FK54" s="582"/>
      <c r="FL54" s="582"/>
      <c r="FM54" s="582"/>
      <c r="FN54" s="582"/>
      <c r="FO54" s="582"/>
      <c r="FP54" s="582"/>
      <c r="FQ54" s="582"/>
      <c r="FR54" s="63"/>
      <c r="FS54" s="63"/>
      <c r="FT54" s="63"/>
      <c r="FU54" s="63"/>
      <c r="FV54" s="63"/>
      <c r="FW54" s="63"/>
      <c r="FX54" s="63"/>
    </row>
    <row r="55" spans="3:180" ht="5.25" customHeight="1"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2"/>
      <c r="AS55" s="582"/>
      <c r="AT55" s="582"/>
      <c r="AU55" s="582"/>
      <c r="AV55" s="582"/>
      <c r="AW55" s="582"/>
      <c r="AX55" s="582"/>
      <c r="AY55" s="582"/>
      <c r="AZ55" s="582"/>
      <c r="BA55" s="582"/>
      <c r="BB55" s="582"/>
      <c r="BC55" s="582"/>
      <c r="BD55" s="582"/>
      <c r="BE55" s="582"/>
      <c r="BF55" s="582"/>
      <c r="BG55" s="582"/>
      <c r="BH55" s="582"/>
      <c r="BI55" s="582"/>
      <c r="BJ55" s="582"/>
      <c r="BK55" s="582"/>
      <c r="BL55" s="582"/>
      <c r="BM55" s="582"/>
      <c r="BN55" s="582"/>
      <c r="BO55" s="582"/>
      <c r="BP55" s="582"/>
      <c r="BQ55" s="582"/>
      <c r="BR55" s="582"/>
      <c r="BS55" s="582"/>
      <c r="BT55" s="582"/>
      <c r="BU55" s="582"/>
      <c r="BV55" s="723"/>
      <c r="BW55" s="724"/>
      <c r="BX55" s="724"/>
      <c r="BY55" s="724"/>
      <c r="BZ55" s="724"/>
      <c r="CA55" s="724"/>
      <c r="CB55" s="724"/>
      <c r="CC55" s="724"/>
      <c r="CD55" s="724"/>
      <c r="CE55" s="724"/>
      <c r="CF55" s="724"/>
      <c r="CG55" s="724"/>
      <c r="CH55" s="724"/>
      <c r="CI55" s="724"/>
      <c r="CJ55" s="724"/>
      <c r="CK55" s="724"/>
      <c r="CL55" s="724"/>
      <c r="CM55" s="724"/>
      <c r="CN55" s="724"/>
      <c r="CO55" s="724"/>
      <c r="CP55" s="724"/>
      <c r="CQ55" s="724"/>
      <c r="CR55" s="724"/>
      <c r="CS55" s="724"/>
      <c r="CT55" s="724"/>
      <c r="CU55" s="724"/>
      <c r="CV55" s="724"/>
      <c r="CW55" s="724"/>
      <c r="CX55" s="724"/>
      <c r="CY55" s="724"/>
      <c r="CZ55" s="724"/>
      <c r="DA55" s="724"/>
      <c r="DB55" s="724"/>
      <c r="DC55" s="772"/>
      <c r="DD55" s="582"/>
      <c r="DE55" s="582"/>
      <c r="DF55" s="582"/>
      <c r="DG55" s="582"/>
      <c r="DH55" s="582"/>
      <c r="DI55" s="582"/>
      <c r="DJ55" s="582"/>
      <c r="DK55" s="582"/>
      <c r="DL55" s="582"/>
      <c r="DM55" s="582"/>
      <c r="DN55" s="582"/>
      <c r="DO55" s="582"/>
      <c r="DP55" s="582"/>
      <c r="DQ55" s="582"/>
      <c r="DR55" s="582"/>
      <c r="DS55" s="582"/>
      <c r="DT55" s="582"/>
      <c r="DU55" s="582"/>
      <c r="DV55" s="582"/>
      <c r="DW55" s="582"/>
      <c r="DX55" s="582"/>
      <c r="DY55" s="582"/>
      <c r="DZ55" s="582"/>
      <c r="EA55" s="582"/>
      <c r="EB55" s="582"/>
      <c r="EC55" s="582"/>
      <c r="ED55" s="582"/>
      <c r="EE55" s="582"/>
      <c r="EF55" s="582"/>
      <c r="EG55" s="582"/>
      <c r="EH55" s="582"/>
      <c r="EI55" s="582"/>
      <c r="EJ55" s="582"/>
      <c r="EK55" s="582"/>
      <c r="EL55" s="582"/>
      <c r="EM55" s="582"/>
      <c r="EN55" s="582"/>
      <c r="EO55" s="582"/>
      <c r="EP55" s="582"/>
      <c r="EQ55" s="582"/>
      <c r="ER55" s="582"/>
      <c r="ES55" s="582"/>
      <c r="ET55" s="582"/>
      <c r="EU55" s="582"/>
      <c r="EV55" s="582"/>
      <c r="EW55" s="582"/>
      <c r="EX55" s="582"/>
      <c r="EY55" s="582"/>
      <c r="EZ55" s="582"/>
      <c r="FA55" s="582"/>
      <c r="FB55" s="582"/>
      <c r="FC55" s="582"/>
      <c r="FD55" s="582"/>
      <c r="FE55" s="582"/>
      <c r="FF55" s="582"/>
      <c r="FG55" s="582"/>
      <c r="FH55" s="582"/>
      <c r="FI55" s="582"/>
      <c r="FJ55" s="582"/>
      <c r="FK55" s="582"/>
      <c r="FL55" s="582"/>
      <c r="FM55" s="582"/>
      <c r="FN55" s="582"/>
      <c r="FO55" s="582"/>
      <c r="FP55" s="582"/>
      <c r="FQ55" s="582"/>
      <c r="FR55" s="63"/>
      <c r="FS55" s="63"/>
      <c r="FT55" s="63"/>
      <c r="FU55" s="63"/>
      <c r="FV55" s="63"/>
      <c r="FW55" s="63"/>
      <c r="FX55" s="63"/>
    </row>
    <row r="56" spans="74:180" ht="22.5" customHeight="1">
      <c r="BV56" s="70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69"/>
      <c r="DD56" s="77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</row>
    <row r="57" spans="3:180" ht="5.25" customHeight="1">
      <c r="C57" s="31"/>
      <c r="D57" s="582" t="s">
        <v>615</v>
      </c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2"/>
      <c r="X57" s="582"/>
      <c r="Y57" s="582"/>
      <c r="Z57" s="582"/>
      <c r="AA57" s="582"/>
      <c r="AB57" s="582"/>
      <c r="AC57" s="582"/>
      <c r="AD57" s="582"/>
      <c r="AE57" s="582"/>
      <c r="AF57" s="582"/>
      <c r="AG57" s="582"/>
      <c r="AH57" s="582"/>
      <c r="AI57" s="582"/>
      <c r="AJ57" s="582"/>
      <c r="AK57" s="582"/>
      <c r="AL57" s="582"/>
      <c r="AM57" s="582"/>
      <c r="AN57" s="582"/>
      <c r="AO57" s="582"/>
      <c r="AP57" s="582"/>
      <c r="AQ57" s="582"/>
      <c r="AR57" s="582"/>
      <c r="AS57" s="582"/>
      <c r="AT57" s="582"/>
      <c r="AU57" s="582"/>
      <c r="AV57" s="582"/>
      <c r="AW57" s="582"/>
      <c r="AX57" s="582"/>
      <c r="AY57" s="582"/>
      <c r="AZ57" s="582"/>
      <c r="BA57" s="582"/>
      <c r="BB57" s="582"/>
      <c r="BC57" s="582"/>
      <c r="BD57" s="582"/>
      <c r="BE57" s="582"/>
      <c r="BF57" s="582"/>
      <c r="BG57" s="582"/>
      <c r="BH57" s="582"/>
      <c r="BI57" s="582"/>
      <c r="BJ57" s="582"/>
      <c r="BK57" s="582"/>
      <c r="BL57" s="582"/>
      <c r="BM57" s="582"/>
      <c r="BN57" s="582"/>
      <c r="BO57" s="582"/>
      <c r="BP57" s="582"/>
      <c r="BQ57" s="582"/>
      <c r="BR57" s="582"/>
      <c r="BS57" s="582"/>
      <c r="BT57" s="582"/>
      <c r="BU57" s="582"/>
      <c r="BV57" s="865" t="s">
        <v>649</v>
      </c>
      <c r="BW57" s="724"/>
      <c r="BX57" s="724"/>
      <c r="BY57" s="724"/>
      <c r="BZ57" s="724"/>
      <c r="CA57" s="724"/>
      <c r="CB57" s="724"/>
      <c r="CC57" s="724"/>
      <c r="CD57" s="724"/>
      <c r="CE57" s="724"/>
      <c r="CF57" s="724"/>
      <c r="CG57" s="724"/>
      <c r="CH57" s="724"/>
      <c r="CI57" s="724"/>
      <c r="CJ57" s="724"/>
      <c r="CK57" s="724"/>
      <c r="CL57" s="724"/>
      <c r="CM57" s="724"/>
      <c r="CN57" s="724"/>
      <c r="CO57" s="724"/>
      <c r="CP57" s="724"/>
      <c r="CQ57" s="724"/>
      <c r="CR57" s="724"/>
      <c r="CS57" s="724"/>
      <c r="CT57" s="724"/>
      <c r="CU57" s="724"/>
      <c r="CV57" s="724"/>
      <c r="CW57" s="724"/>
      <c r="CX57" s="724"/>
      <c r="CY57" s="724"/>
      <c r="CZ57" s="724"/>
      <c r="DA57" s="724"/>
      <c r="DB57" s="724"/>
      <c r="DC57" s="772"/>
      <c r="DD57" s="582" t="s">
        <v>616</v>
      </c>
      <c r="DE57" s="582"/>
      <c r="DF57" s="582"/>
      <c r="DG57" s="582"/>
      <c r="DH57" s="582"/>
      <c r="DI57" s="582"/>
      <c r="DJ57" s="582"/>
      <c r="DK57" s="582"/>
      <c r="DL57" s="582"/>
      <c r="DM57" s="582"/>
      <c r="DN57" s="582"/>
      <c r="DO57" s="582"/>
      <c r="DP57" s="582"/>
      <c r="DQ57" s="582"/>
      <c r="DR57" s="582"/>
      <c r="DS57" s="582"/>
      <c r="DT57" s="582"/>
      <c r="DU57" s="582"/>
      <c r="DV57" s="582"/>
      <c r="DW57" s="582"/>
      <c r="DX57" s="582"/>
      <c r="DY57" s="582"/>
      <c r="DZ57" s="582"/>
      <c r="EA57" s="582"/>
      <c r="EB57" s="582"/>
      <c r="EC57" s="582"/>
      <c r="ED57" s="582"/>
      <c r="EE57" s="582"/>
      <c r="EF57" s="582"/>
      <c r="EG57" s="582"/>
      <c r="EH57" s="582"/>
      <c r="EI57" s="582"/>
      <c r="EJ57" s="582"/>
      <c r="EK57" s="582"/>
      <c r="EL57" s="582"/>
      <c r="EM57" s="582"/>
      <c r="EN57" s="582"/>
      <c r="EO57" s="582"/>
      <c r="EP57" s="582"/>
      <c r="EQ57" s="582"/>
      <c r="ER57" s="582"/>
      <c r="ES57" s="582"/>
      <c r="ET57" s="582"/>
      <c r="EU57" s="582"/>
      <c r="EV57" s="582"/>
      <c r="EW57" s="582"/>
      <c r="EX57" s="582"/>
      <c r="EY57" s="582"/>
      <c r="EZ57" s="582"/>
      <c r="FA57" s="582"/>
      <c r="FB57" s="582"/>
      <c r="FC57" s="582"/>
      <c r="FD57" s="582"/>
      <c r="FE57" s="582"/>
      <c r="FF57" s="582"/>
      <c r="FG57" s="582"/>
      <c r="FH57" s="582"/>
      <c r="FI57" s="582"/>
      <c r="FJ57" s="582"/>
      <c r="FK57" s="582"/>
      <c r="FL57" s="582"/>
      <c r="FM57" s="582"/>
      <c r="FN57" s="582"/>
      <c r="FO57" s="582"/>
      <c r="FP57" s="582"/>
      <c r="FQ57" s="582"/>
      <c r="FR57" s="74"/>
      <c r="FS57" s="63"/>
      <c r="FT57" s="63"/>
      <c r="FU57" s="63"/>
      <c r="FV57" s="63"/>
      <c r="FW57" s="63"/>
      <c r="FX57" s="63"/>
    </row>
    <row r="58" spans="3:180" ht="5.25" customHeight="1">
      <c r="C58" s="31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582"/>
      <c r="AH58" s="582"/>
      <c r="AI58" s="582"/>
      <c r="AJ58" s="582"/>
      <c r="AK58" s="582"/>
      <c r="AL58" s="582"/>
      <c r="AM58" s="582"/>
      <c r="AN58" s="582"/>
      <c r="AO58" s="582"/>
      <c r="AP58" s="582"/>
      <c r="AQ58" s="582"/>
      <c r="AR58" s="582"/>
      <c r="AS58" s="582"/>
      <c r="AT58" s="582"/>
      <c r="AU58" s="582"/>
      <c r="AV58" s="582"/>
      <c r="AW58" s="582"/>
      <c r="AX58" s="582"/>
      <c r="AY58" s="582"/>
      <c r="AZ58" s="582"/>
      <c r="BA58" s="582"/>
      <c r="BB58" s="582"/>
      <c r="BC58" s="582"/>
      <c r="BD58" s="582"/>
      <c r="BE58" s="582"/>
      <c r="BF58" s="582"/>
      <c r="BG58" s="582"/>
      <c r="BH58" s="582"/>
      <c r="BI58" s="582"/>
      <c r="BJ58" s="582"/>
      <c r="BK58" s="582"/>
      <c r="BL58" s="582"/>
      <c r="BM58" s="582"/>
      <c r="BN58" s="582"/>
      <c r="BO58" s="582"/>
      <c r="BP58" s="582"/>
      <c r="BQ58" s="582"/>
      <c r="BR58" s="582"/>
      <c r="BS58" s="582"/>
      <c r="BT58" s="582"/>
      <c r="BU58" s="582"/>
      <c r="BV58" s="723"/>
      <c r="BW58" s="724"/>
      <c r="BX58" s="724"/>
      <c r="BY58" s="724"/>
      <c r="BZ58" s="724"/>
      <c r="CA58" s="724"/>
      <c r="CB58" s="724"/>
      <c r="CC58" s="724"/>
      <c r="CD58" s="724"/>
      <c r="CE58" s="724"/>
      <c r="CF58" s="724"/>
      <c r="CG58" s="724"/>
      <c r="CH58" s="724"/>
      <c r="CI58" s="724"/>
      <c r="CJ58" s="724"/>
      <c r="CK58" s="724"/>
      <c r="CL58" s="724"/>
      <c r="CM58" s="724"/>
      <c r="CN58" s="724"/>
      <c r="CO58" s="724"/>
      <c r="CP58" s="724"/>
      <c r="CQ58" s="724"/>
      <c r="CR58" s="724"/>
      <c r="CS58" s="724"/>
      <c r="CT58" s="724"/>
      <c r="CU58" s="724"/>
      <c r="CV58" s="724"/>
      <c r="CW58" s="724"/>
      <c r="CX58" s="724"/>
      <c r="CY58" s="724"/>
      <c r="CZ58" s="724"/>
      <c r="DA58" s="724"/>
      <c r="DB58" s="724"/>
      <c r="DC58" s="772"/>
      <c r="DD58" s="582"/>
      <c r="DE58" s="582"/>
      <c r="DF58" s="582"/>
      <c r="DG58" s="582"/>
      <c r="DH58" s="582"/>
      <c r="DI58" s="582"/>
      <c r="DJ58" s="582"/>
      <c r="DK58" s="582"/>
      <c r="DL58" s="582"/>
      <c r="DM58" s="582"/>
      <c r="DN58" s="582"/>
      <c r="DO58" s="582"/>
      <c r="DP58" s="582"/>
      <c r="DQ58" s="582"/>
      <c r="DR58" s="582"/>
      <c r="DS58" s="582"/>
      <c r="DT58" s="582"/>
      <c r="DU58" s="582"/>
      <c r="DV58" s="582"/>
      <c r="DW58" s="582"/>
      <c r="DX58" s="582"/>
      <c r="DY58" s="582"/>
      <c r="DZ58" s="582"/>
      <c r="EA58" s="582"/>
      <c r="EB58" s="582"/>
      <c r="EC58" s="582"/>
      <c r="ED58" s="582"/>
      <c r="EE58" s="582"/>
      <c r="EF58" s="582"/>
      <c r="EG58" s="582"/>
      <c r="EH58" s="582"/>
      <c r="EI58" s="582"/>
      <c r="EJ58" s="582"/>
      <c r="EK58" s="582"/>
      <c r="EL58" s="582"/>
      <c r="EM58" s="582"/>
      <c r="EN58" s="582"/>
      <c r="EO58" s="582"/>
      <c r="EP58" s="582"/>
      <c r="EQ58" s="582"/>
      <c r="ER58" s="582"/>
      <c r="ES58" s="582"/>
      <c r="ET58" s="582"/>
      <c r="EU58" s="582"/>
      <c r="EV58" s="582"/>
      <c r="EW58" s="582"/>
      <c r="EX58" s="582"/>
      <c r="EY58" s="582"/>
      <c r="EZ58" s="582"/>
      <c r="FA58" s="582"/>
      <c r="FB58" s="582"/>
      <c r="FC58" s="582"/>
      <c r="FD58" s="582"/>
      <c r="FE58" s="582"/>
      <c r="FF58" s="582"/>
      <c r="FG58" s="582"/>
      <c r="FH58" s="582"/>
      <c r="FI58" s="582"/>
      <c r="FJ58" s="582"/>
      <c r="FK58" s="582"/>
      <c r="FL58" s="582"/>
      <c r="FM58" s="582"/>
      <c r="FN58" s="582"/>
      <c r="FO58" s="582"/>
      <c r="FP58" s="582"/>
      <c r="FQ58" s="582"/>
      <c r="FR58" s="74"/>
      <c r="FS58" s="63"/>
      <c r="FT58" s="63"/>
      <c r="FU58" s="63"/>
      <c r="FV58" s="63"/>
      <c r="FW58" s="63"/>
      <c r="FX58" s="63"/>
    </row>
    <row r="59" spans="3:180" ht="9" customHeight="1">
      <c r="C59" s="31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  <c r="W59" s="582"/>
      <c r="X59" s="582"/>
      <c r="Y59" s="582"/>
      <c r="Z59" s="582"/>
      <c r="AA59" s="582"/>
      <c r="AB59" s="582"/>
      <c r="AC59" s="582"/>
      <c r="AD59" s="582"/>
      <c r="AE59" s="582"/>
      <c r="AF59" s="582"/>
      <c r="AG59" s="582"/>
      <c r="AH59" s="582"/>
      <c r="AI59" s="582"/>
      <c r="AJ59" s="582"/>
      <c r="AK59" s="582"/>
      <c r="AL59" s="582"/>
      <c r="AM59" s="582"/>
      <c r="AN59" s="582"/>
      <c r="AO59" s="582"/>
      <c r="AP59" s="582"/>
      <c r="AQ59" s="582"/>
      <c r="AR59" s="582"/>
      <c r="AS59" s="582"/>
      <c r="AT59" s="582"/>
      <c r="AU59" s="582"/>
      <c r="AV59" s="582"/>
      <c r="AW59" s="582"/>
      <c r="AX59" s="582"/>
      <c r="AY59" s="582"/>
      <c r="AZ59" s="582"/>
      <c r="BA59" s="582"/>
      <c r="BB59" s="582"/>
      <c r="BC59" s="582"/>
      <c r="BD59" s="582"/>
      <c r="BE59" s="582"/>
      <c r="BF59" s="582"/>
      <c r="BG59" s="582"/>
      <c r="BH59" s="582"/>
      <c r="BI59" s="582"/>
      <c r="BJ59" s="582"/>
      <c r="BK59" s="582"/>
      <c r="BL59" s="582"/>
      <c r="BM59" s="582"/>
      <c r="BN59" s="582"/>
      <c r="BO59" s="582"/>
      <c r="BP59" s="582"/>
      <c r="BQ59" s="582"/>
      <c r="BR59" s="582"/>
      <c r="BS59" s="582"/>
      <c r="BT59" s="582"/>
      <c r="BU59" s="582"/>
      <c r="BV59" s="723"/>
      <c r="BW59" s="724"/>
      <c r="BX59" s="724"/>
      <c r="BY59" s="724"/>
      <c r="BZ59" s="724"/>
      <c r="CA59" s="724"/>
      <c r="CB59" s="724"/>
      <c r="CC59" s="724"/>
      <c r="CD59" s="724"/>
      <c r="CE59" s="724"/>
      <c r="CF59" s="724"/>
      <c r="CG59" s="724"/>
      <c r="CH59" s="724"/>
      <c r="CI59" s="724"/>
      <c r="CJ59" s="724"/>
      <c r="CK59" s="724"/>
      <c r="CL59" s="724"/>
      <c r="CM59" s="724"/>
      <c r="CN59" s="724"/>
      <c r="CO59" s="724"/>
      <c r="CP59" s="724"/>
      <c r="CQ59" s="724"/>
      <c r="CR59" s="724"/>
      <c r="CS59" s="724"/>
      <c r="CT59" s="724"/>
      <c r="CU59" s="724"/>
      <c r="CV59" s="724"/>
      <c r="CW59" s="724"/>
      <c r="CX59" s="724"/>
      <c r="CY59" s="724"/>
      <c r="CZ59" s="724"/>
      <c r="DA59" s="724"/>
      <c r="DB59" s="724"/>
      <c r="DC59" s="772"/>
      <c r="DD59" s="582"/>
      <c r="DE59" s="582"/>
      <c r="DF59" s="582"/>
      <c r="DG59" s="582"/>
      <c r="DH59" s="582"/>
      <c r="DI59" s="582"/>
      <c r="DJ59" s="582"/>
      <c r="DK59" s="582"/>
      <c r="DL59" s="582"/>
      <c r="DM59" s="582"/>
      <c r="DN59" s="582"/>
      <c r="DO59" s="582"/>
      <c r="DP59" s="582"/>
      <c r="DQ59" s="582"/>
      <c r="DR59" s="582"/>
      <c r="DS59" s="582"/>
      <c r="DT59" s="582"/>
      <c r="DU59" s="582"/>
      <c r="DV59" s="582"/>
      <c r="DW59" s="582"/>
      <c r="DX59" s="582"/>
      <c r="DY59" s="582"/>
      <c r="DZ59" s="582"/>
      <c r="EA59" s="582"/>
      <c r="EB59" s="582"/>
      <c r="EC59" s="582"/>
      <c r="ED59" s="582"/>
      <c r="EE59" s="582"/>
      <c r="EF59" s="582"/>
      <c r="EG59" s="582"/>
      <c r="EH59" s="582"/>
      <c r="EI59" s="582"/>
      <c r="EJ59" s="582"/>
      <c r="EK59" s="582"/>
      <c r="EL59" s="582"/>
      <c r="EM59" s="582"/>
      <c r="EN59" s="582"/>
      <c r="EO59" s="582"/>
      <c r="EP59" s="582"/>
      <c r="EQ59" s="582"/>
      <c r="ER59" s="582"/>
      <c r="ES59" s="582"/>
      <c r="ET59" s="582"/>
      <c r="EU59" s="582"/>
      <c r="EV59" s="582"/>
      <c r="EW59" s="582"/>
      <c r="EX59" s="582"/>
      <c r="EY59" s="582"/>
      <c r="EZ59" s="582"/>
      <c r="FA59" s="582"/>
      <c r="FB59" s="582"/>
      <c r="FC59" s="582"/>
      <c r="FD59" s="582"/>
      <c r="FE59" s="582"/>
      <c r="FF59" s="582"/>
      <c r="FG59" s="582"/>
      <c r="FH59" s="582"/>
      <c r="FI59" s="582"/>
      <c r="FJ59" s="582"/>
      <c r="FK59" s="582"/>
      <c r="FL59" s="582"/>
      <c r="FM59" s="582"/>
      <c r="FN59" s="582"/>
      <c r="FO59" s="582"/>
      <c r="FP59" s="582"/>
      <c r="FQ59" s="582"/>
      <c r="FR59" s="70"/>
      <c r="FS59" s="28"/>
      <c r="FT59" s="28"/>
      <c r="FU59" s="28"/>
      <c r="FV59" s="28"/>
      <c r="FW59" s="28"/>
      <c r="FX59" s="63"/>
    </row>
    <row r="60" spans="3:180" ht="9" customHeight="1">
      <c r="C60" s="31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  <c r="W60" s="582"/>
      <c r="X60" s="582"/>
      <c r="Y60" s="582"/>
      <c r="Z60" s="582"/>
      <c r="AA60" s="582"/>
      <c r="AB60" s="582"/>
      <c r="AC60" s="582"/>
      <c r="AD60" s="582"/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  <c r="AO60" s="582"/>
      <c r="AP60" s="582"/>
      <c r="AQ60" s="582"/>
      <c r="AR60" s="582"/>
      <c r="AS60" s="582"/>
      <c r="AT60" s="582"/>
      <c r="AU60" s="582"/>
      <c r="AV60" s="582"/>
      <c r="AW60" s="582"/>
      <c r="AX60" s="582"/>
      <c r="AY60" s="582"/>
      <c r="AZ60" s="582"/>
      <c r="BA60" s="582"/>
      <c r="BB60" s="582"/>
      <c r="BC60" s="582"/>
      <c r="BD60" s="582"/>
      <c r="BE60" s="582"/>
      <c r="BF60" s="582"/>
      <c r="BG60" s="582"/>
      <c r="BH60" s="582"/>
      <c r="BI60" s="582"/>
      <c r="BJ60" s="582"/>
      <c r="BK60" s="582"/>
      <c r="BL60" s="582"/>
      <c r="BM60" s="582"/>
      <c r="BN60" s="582"/>
      <c r="BO60" s="582"/>
      <c r="BP60" s="582"/>
      <c r="BQ60" s="582"/>
      <c r="BR60" s="582"/>
      <c r="BS60" s="582"/>
      <c r="BT60" s="582"/>
      <c r="BU60" s="582"/>
      <c r="BV60" s="865" t="s">
        <v>617</v>
      </c>
      <c r="BW60" s="724"/>
      <c r="BX60" s="724"/>
      <c r="BY60" s="724"/>
      <c r="BZ60" s="724"/>
      <c r="CA60" s="724"/>
      <c r="CB60" s="724"/>
      <c r="CC60" s="724"/>
      <c r="CD60" s="724"/>
      <c r="CE60" s="724"/>
      <c r="CF60" s="724"/>
      <c r="CG60" s="724"/>
      <c r="CH60" s="724"/>
      <c r="CI60" s="724"/>
      <c r="CJ60" s="724"/>
      <c r="CK60" s="724"/>
      <c r="CL60" s="724"/>
      <c r="CM60" s="724"/>
      <c r="CN60" s="724"/>
      <c r="CO60" s="724"/>
      <c r="CP60" s="724"/>
      <c r="CQ60" s="724"/>
      <c r="CR60" s="724"/>
      <c r="CS60" s="724"/>
      <c r="CT60" s="724"/>
      <c r="CU60" s="724"/>
      <c r="CV60" s="724"/>
      <c r="CW60" s="724"/>
      <c r="CX60" s="724"/>
      <c r="CY60" s="724"/>
      <c r="CZ60" s="724"/>
      <c r="DA60" s="724"/>
      <c r="DB60" s="724"/>
      <c r="DC60" s="772"/>
      <c r="DD60" s="582"/>
      <c r="DE60" s="582"/>
      <c r="DF60" s="582"/>
      <c r="DG60" s="582"/>
      <c r="DH60" s="582"/>
      <c r="DI60" s="582"/>
      <c r="DJ60" s="582"/>
      <c r="DK60" s="582"/>
      <c r="DL60" s="582"/>
      <c r="DM60" s="582"/>
      <c r="DN60" s="582"/>
      <c r="DO60" s="582"/>
      <c r="DP60" s="582"/>
      <c r="DQ60" s="582"/>
      <c r="DR60" s="582"/>
      <c r="DS60" s="582"/>
      <c r="DT60" s="582"/>
      <c r="DU60" s="582"/>
      <c r="DV60" s="582"/>
      <c r="DW60" s="582"/>
      <c r="DX60" s="582"/>
      <c r="DY60" s="582"/>
      <c r="DZ60" s="582"/>
      <c r="EA60" s="582"/>
      <c r="EB60" s="582"/>
      <c r="EC60" s="582"/>
      <c r="ED60" s="582"/>
      <c r="EE60" s="582"/>
      <c r="EF60" s="582"/>
      <c r="EG60" s="582"/>
      <c r="EH60" s="582"/>
      <c r="EI60" s="582"/>
      <c r="EJ60" s="582"/>
      <c r="EK60" s="582"/>
      <c r="EL60" s="582"/>
      <c r="EM60" s="582"/>
      <c r="EN60" s="582"/>
      <c r="EO60" s="582"/>
      <c r="EP60" s="582"/>
      <c r="EQ60" s="582"/>
      <c r="ER60" s="582"/>
      <c r="ES60" s="582"/>
      <c r="ET60" s="582"/>
      <c r="EU60" s="582"/>
      <c r="EV60" s="582"/>
      <c r="EW60" s="582"/>
      <c r="EX60" s="582"/>
      <c r="EY60" s="582"/>
      <c r="EZ60" s="582"/>
      <c r="FA60" s="582"/>
      <c r="FB60" s="582"/>
      <c r="FC60" s="582"/>
      <c r="FD60" s="582"/>
      <c r="FE60" s="582"/>
      <c r="FF60" s="582"/>
      <c r="FG60" s="582"/>
      <c r="FH60" s="582"/>
      <c r="FI60" s="582"/>
      <c r="FJ60" s="582"/>
      <c r="FK60" s="582"/>
      <c r="FL60" s="582"/>
      <c r="FM60" s="582"/>
      <c r="FN60" s="582"/>
      <c r="FO60" s="582"/>
      <c r="FP60" s="582"/>
      <c r="FQ60" s="582"/>
      <c r="FR60" s="70"/>
      <c r="FS60" s="28"/>
      <c r="FT60" s="28"/>
      <c r="FU60" s="28"/>
      <c r="FV60" s="28"/>
      <c r="FW60" s="28"/>
      <c r="FX60" s="63"/>
    </row>
    <row r="61" spans="3:180" ht="5.25" customHeight="1">
      <c r="C61" s="31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82"/>
      <c r="AT61" s="582"/>
      <c r="AU61" s="582"/>
      <c r="AV61" s="582"/>
      <c r="AW61" s="582"/>
      <c r="AX61" s="582"/>
      <c r="AY61" s="582"/>
      <c r="AZ61" s="582"/>
      <c r="BA61" s="582"/>
      <c r="BB61" s="582"/>
      <c r="BC61" s="582"/>
      <c r="BD61" s="582"/>
      <c r="BE61" s="582"/>
      <c r="BF61" s="582"/>
      <c r="BG61" s="582"/>
      <c r="BH61" s="582"/>
      <c r="BI61" s="582"/>
      <c r="BJ61" s="582"/>
      <c r="BK61" s="582"/>
      <c r="BL61" s="582"/>
      <c r="BM61" s="582"/>
      <c r="BN61" s="582"/>
      <c r="BO61" s="582"/>
      <c r="BP61" s="582"/>
      <c r="BQ61" s="582"/>
      <c r="BR61" s="582"/>
      <c r="BS61" s="582"/>
      <c r="BT61" s="582"/>
      <c r="BU61" s="582"/>
      <c r="BV61" s="723"/>
      <c r="BW61" s="724"/>
      <c r="BX61" s="724"/>
      <c r="BY61" s="724"/>
      <c r="BZ61" s="724"/>
      <c r="CA61" s="724"/>
      <c r="CB61" s="724"/>
      <c r="CC61" s="724"/>
      <c r="CD61" s="724"/>
      <c r="CE61" s="724"/>
      <c r="CF61" s="724"/>
      <c r="CG61" s="724"/>
      <c r="CH61" s="724"/>
      <c r="CI61" s="724"/>
      <c r="CJ61" s="724"/>
      <c r="CK61" s="724"/>
      <c r="CL61" s="724"/>
      <c r="CM61" s="724"/>
      <c r="CN61" s="724"/>
      <c r="CO61" s="724"/>
      <c r="CP61" s="724"/>
      <c r="CQ61" s="724"/>
      <c r="CR61" s="724"/>
      <c r="CS61" s="724"/>
      <c r="CT61" s="724"/>
      <c r="CU61" s="724"/>
      <c r="CV61" s="724"/>
      <c r="CW61" s="724"/>
      <c r="CX61" s="724"/>
      <c r="CY61" s="724"/>
      <c r="CZ61" s="724"/>
      <c r="DA61" s="724"/>
      <c r="DB61" s="724"/>
      <c r="DC61" s="772"/>
      <c r="DD61" s="582"/>
      <c r="DE61" s="582"/>
      <c r="DF61" s="582"/>
      <c r="DG61" s="582"/>
      <c r="DH61" s="582"/>
      <c r="DI61" s="582"/>
      <c r="DJ61" s="582"/>
      <c r="DK61" s="582"/>
      <c r="DL61" s="582"/>
      <c r="DM61" s="582"/>
      <c r="DN61" s="582"/>
      <c r="DO61" s="582"/>
      <c r="DP61" s="582"/>
      <c r="DQ61" s="582"/>
      <c r="DR61" s="582"/>
      <c r="DS61" s="582"/>
      <c r="DT61" s="582"/>
      <c r="DU61" s="582"/>
      <c r="DV61" s="582"/>
      <c r="DW61" s="582"/>
      <c r="DX61" s="582"/>
      <c r="DY61" s="582"/>
      <c r="DZ61" s="582"/>
      <c r="EA61" s="582"/>
      <c r="EB61" s="582"/>
      <c r="EC61" s="582"/>
      <c r="ED61" s="582"/>
      <c r="EE61" s="582"/>
      <c r="EF61" s="582"/>
      <c r="EG61" s="582"/>
      <c r="EH61" s="582"/>
      <c r="EI61" s="582"/>
      <c r="EJ61" s="582"/>
      <c r="EK61" s="582"/>
      <c r="EL61" s="582"/>
      <c r="EM61" s="582"/>
      <c r="EN61" s="582"/>
      <c r="EO61" s="582"/>
      <c r="EP61" s="582"/>
      <c r="EQ61" s="582"/>
      <c r="ER61" s="582"/>
      <c r="ES61" s="582"/>
      <c r="ET61" s="582"/>
      <c r="EU61" s="582"/>
      <c r="EV61" s="582"/>
      <c r="EW61" s="582"/>
      <c r="EX61" s="582"/>
      <c r="EY61" s="582"/>
      <c r="EZ61" s="582"/>
      <c r="FA61" s="582"/>
      <c r="FB61" s="582"/>
      <c r="FC61" s="582"/>
      <c r="FD61" s="582"/>
      <c r="FE61" s="582"/>
      <c r="FF61" s="582"/>
      <c r="FG61" s="582"/>
      <c r="FH61" s="582"/>
      <c r="FI61" s="582"/>
      <c r="FJ61" s="582"/>
      <c r="FK61" s="582"/>
      <c r="FL61" s="582"/>
      <c r="FM61" s="582"/>
      <c r="FN61" s="582"/>
      <c r="FO61" s="582"/>
      <c r="FP61" s="582"/>
      <c r="FQ61" s="582"/>
      <c r="FR61" s="74"/>
      <c r="FS61" s="63"/>
      <c r="FT61" s="63"/>
      <c r="FU61" s="63"/>
      <c r="FV61" s="63"/>
      <c r="FW61" s="63"/>
      <c r="FX61" s="63"/>
    </row>
    <row r="62" spans="3:180" ht="5.25" customHeight="1">
      <c r="C62" s="31"/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582"/>
      <c r="Y62" s="582"/>
      <c r="Z62" s="582"/>
      <c r="AA62" s="582"/>
      <c r="AB62" s="582"/>
      <c r="AC62" s="582"/>
      <c r="AD62" s="582"/>
      <c r="AE62" s="582"/>
      <c r="AF62" s="582"/>
      <c r="AG62" s="582"/>
      <c r="AH62" s="582"/>
      <c r="AI62" s="582"/>
      <c r="AJ62" s="582"/>
      <c r="AK62" s="582"/>
      <c r="AL62" s="582"/>
      <c r="AM62" s="582"/>
      <c r="AN62" s="582"/>
      <c r="AO62" s="582"/>
      <c r="AP62" s="582"/>
      <c r="AQ62" s="582"/>
      <c r="AR62" s="582"/>
      <c r="AS62" s="582"/>
      <c r="AT62" s="582"/>
      <c r="AU62" s="582"/>
      <c r="AV62" s="582"/>
      <c r="AW62" s="582"/>
      <c r="AX62" s="582"/>
      <c r="AY62" s="582"/>
      <c r="AZ62" s="582"/>
      <c r="BA62" s="582"/>
      <c r="BB62" s="582"/>
      <c r="BC62" s="582"/>
      <c r="BD62" s="582"/>
      <c r="BE62" s="582"/>
      <c r="BF62" s="582"/>
      <c r="BG62" s="582"/>
      <c r="BH62" s="582"/>
      <c r="BI62" s="582"/>
      <c r="BJ62" s="582"/>
      <c r="BK62" s="582"/>
      <c r="BL62" s="582"/>
      <c r="BM62" s="582"/>
      <c r="BN62" s="582"/>
      <c r="BO62" s="582"/>
      <c r="BP62" s="582"/>
      <c r="BQ62" s="582"/>
      <c r="BR62" s="582"/>
      <c r="BS62" s="582"/>
      <c r="BT62" s="582"/>
      <c r="BU62" s="582"/>
      <c r="BV62" s="723"/>
      <c r="BW62" s="724"/>
      <c r="BX62" s="724"/>
      <c r="BY62" s="724"/>
      <c r="BZ62" s="724"/>
      <c r="CA62" s="724"/>
      <c r="CB62" s="724"/>
      <c r="CC62" s="724"/>
      <c r="CD62" s="724"/>
      <c r="CE62" s="724"/>
      <c r="CF62" s="724"/>
      <c r="CG62" s="724"/>
      <c r="CH62" s="724"/>
      <c r="CI62" s="724"/>
      <c r="CJ62" s="724"/>
      <c r="CK62" s="724"/>
      <c r="CL62" s="724"/>
      <c r="CM62" s="724"/>
      <c r="CN62" s="724"/>
      <c r="CO62" s="724"/>
      <c r="CP62" s="724"/>
      <c r="CQ62" s="724"/>
      <c r="CR62" s="724"/>
      <c r="CS62" s="724"/>
      <c r="CT62" s="724"/>
      <c r="CU62" s="724"/>
      <c r="CV62" s="724"/>
      <c r="CW62" s="724"/>
      <c r="CX62" s="724"/>
      <c r="CY62" s="724"/>
      <c r="CZ62" s="724"/>
      <c r="DA62" s="724"/>
      <c r="DB62" s="724"/>
      <c r="DC62" s="772"/>
      <c r="DD62" s="582"/>
      <c r="DE62" s="582"/>
      <c r="DF62" s="582"/>
      <c r="DG62" s="582"/>
      <c r="DH62" s="582"/>
      <c r="DI62" s="582"/>
      <c r="DJ62" s="582"/>
      <c r="DK62" s="582"/>
      <c r="DL62" s="582"/>
      <c r="DM62" s="582"/>
      <c r="DN62" s="582"/>
      <c r="DO62" s="582"/>
      <c r="DP62" s="582"/>
      <c r="DQ62" s="582"/>
      <c r="DR62" s="582"/>
      <c r="DS62" s="582"/>
      <c r="DT62" s="582"/>
      <c r="DU62" s="582"/>
      <c r="DV62" s="582"/>
      <c r="DW62" s="582"/>
      <c r="DX62" s="582"/>
      <c r="DY62" s="582"/>
      <c r="DZ62" s="582"/>
      <c r="EA62" s="582"/>
      <c r="EB62" s="582"/>
      <c r="EC62" s="582"/>
      <c r="ED62" s="582"/>
      <c r="EE62" s="582"/>
      <c r="EF62" s="582"/>
      <c r="EG62" s="582"/>
      <c r="EH62" s="582"/>
      <c r="EI62" s="582"/>
      <c r="EJ62" s="582"/>
      <c r="EK62" s="582"/>
      <c r="EL62" s="582"/>
      <c r="EM62" s="582"/>
      <c r="EN62" s="582"/>
      <c r="EO62" s="582"/>
      <c r="EP62" s="582"/>
      <c r="EQ62" s="582"/>
      <c r="ER62" s="582"/>
      <c r="ES62" s="582"/>
      <c r="ET62" s="582"/>
      <c r="EU62" s="582"/>
      <c r="EV62" s="582"/>
      <c r="EW62" s="582"/>
      <c r="EX62" s="582"/>
      <c r="EY62" s="582"/>
      <c r="EZ62" s="582"/>
      <c r="FA62" s="582"/>
      <c r="FB62" s="582"/>
      <c r="FC62" s="582"/>
      <c r="FD62" s="582"/>
      <c r="FE62" s="582"/>
      <c r="FF62" s="582"/>
      <c r="FG62" s="582"/>
      <c r="FH62" s="582"/>
      <c r="FI62" s="582"/>
      <c r="FJ62" s="582"/>
      <c r="FK62" s="582"/>
      <c r="FL62" s="582"/>
      <c r="FM62" s="582"/>
      <c r="FN62" s="582"/>
      <c r="FO62" s="582"/>
      <c r="FP62" s="582"/>
      <c r="FQ62" s="582"/>
      <c r="FR62" s="74"/>
      <c r="FS62" s="63"/>
      <c r="FT62" s="63"/>
      <c r="FU62" s="63"/>
      <c r="FV62" s="63"/>
      <c r="FW62" s="63"/>
      <c r="FX62" s="63"/>
    </row>
  </sheetData>
  <sheetProtection/>
  <mergeCells count="33">
    <mergeCell ref="DD57:FQ62"/>
    <mergeCell ref="DD29:FI34"/>
    <mergeCell ref="G29:BU34"/>
    <mergeCell ref="DD36:FI41"/>
    <mergeCell ref="H36:BU41"/>
    <mergeCell ref="D43:BU48"/>
    <mergeCell ref="C50:BU55"/>
    <mergeCell ref="DD43:FN48"/>
    <mergeCell ref="DD50:FQ55"/>
    <mergeCell ref="BV57:DC59"/>
    <mergeCell ref="G22:BU27"/>
    <mergeCell ref="D57:BU62"/>
    <mergeCell ref="DD4:FX11"/>
    <mergeCell ref="BV7:DC7"/>
    <mergeCell ref="BV8:DC8"/>
    <mergeCell ref="BV9:DC9"/>
    <mergeCell ref="A4:BU11"/>
    <mergeCell ref="BV15:DC17"/>
    <mergeCell ref="BV18:DC20"/>
    <mergeCell ref="I15:BU20"/>
    <mergeCell ref="DD15:FI20"/>
    <mergeCell ref="BV36:DC38"/>
    <mergeCell ref="BV39:DC41"/>
    <mergeCell ref="BV43:DC45"/>
    <mergeCell ref="BV46:DC48"/>
    <mergeCell ref="DD22:FI27"/>
    <mergeCell ref="BV60:DC62"/>
    <mergeCell ref="BV50:DC52"/>
    <mergeCell ref="BV22:DC24"/>
    <mergeCell ref="BV25:DC27"/>
    <mergeCell ref="BV53:DC55"/>
    <mergeCell ref="BV29:DC31"/>
    <mergeCell ref="BV32:DC34"/>
  </mergeCells>
  <printOptions horizontalCentered="1"/>
  <pageMargins left="0.7874015748031497" right="0.3937007874015748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Normal="70" zoomScaleSheetLayoutView="100" workbookViewId="0" topLeftCell="A1">
      <selection activeCell="B4" sqref="B4:C4"/>
    </sheetView>
  </sheetViews>
  <sheetFormatPr defaultColWidth="2.375" defaultRowHeight="15" customHeight="1"/>
  <cols>
    <col min="1" max="1" width="2.375" style="25" customWidth="1"/>
    <col min="2" max="2" width="3.375" style="25" customWidth="1"/>
    <col min="3" max="3" width="11.875" style="25" customWidth="1"/>
    <col min="4" max="5" width="11.00390625" style="25" bestFit="1" customWidth="1"/>
    <col min="6" max="6" width="8.75390625" style="25" customWidth="1"/>
    <col min="7" max="7" width="3.25390625" style="25" customWidth="1"/>
    <col min="8" max="8" width="11.875" style="25" customWidth="1"/>
    <col min="9" max="11" width="8.75390625" style="25" customWidth="1"/>
    <col min="12" max="15" width="2.875" style="25" customWidth="1"/>
    <col min="16" max="16384" width="2.375" style="25" customWidth="1"/>
  </cols>
  <sheetData>
    <row r="1" ht="22.5" customHeight="1">
      <c r="B1" s="35" t="s">
        <v>157</v>
      </c>
    </row>
    <row r="2" spans="4:20" ht="15" customHeight="1">
      <c r="D2" s="78"/>
      <c r="J2" s="76"/>
      <c r="K2" s="27" t="s">
        <v>655</v>
      </c>
      <c r="L2" s="63"/>
      <c r="M2" s="63"/>
      <c r="N2" s="63"/>
      <c r="O2" s="63"/>
      <c r="P2" s="63"/>
      <c r="Q2" s="63"/>
      <c r="R2" s="63"/>
      <c r="S2" s="63"/>
      <c r="T2" s="63"/>
    </row>
    <row r="3" spans="2:11" ht="37.5" customHeight="1">
      <c r="B3" s="756" t="s">
        <v>158</v>
      </c>
      <c r="C3" s="872"/>
      <c r="D3" s="79" t="s">
        <v>50</v>
      </c>
      <c r="E3" s="79" t="s">
        <v>106</v>
      </c>
      <c r="F3" s="80" t="s">
        <v>159</v>
      </c>
      <c r="G3" s="756" t="s">
        <v>158</v>
      </c>
      <c r="H3" s="872"/>
      <c r="I3" s="33" t="s">
        <v>50</v>
      </c>
      <c r="J3" s="79" t="s">
        <v>106</v>
      </c>
      <c r="K3" s="80" t="s">
        <v>159</v>
      </c>
    </row>
    <row r="4" spans="2:11" ht="20.25" customHeight="1">
      <c r="B4" s="870" t="s">
        <v>1</v>
      </c>
      <c r="C4" s="871"/>
      <c r="D4" s="83">
        <f>E4+F4</f>
        <v>29300</v>
      </c>
      <c r="E4" s="127">
        <v>26787</v>
      </c>
      <c r="F4" s="155">
        <v>2513</v>
      </c>
      <c r="G4" s="70"/>
      <c r="H4" s="81" t="s">
        <v>478</v>
      </c>
      <c r="I4" s="83">
        <f>J4+K4</f>
        <v>237</v>
      </c>
      <c r="J4" s="127">
        <v>193</v>
      </c>
      <c r="K4" s="155">
        <v>44</v>
      </c>
    </row>
    <row r="5" spans="2:22" ht="20.25" customHeight="1">
      <c r="B5" s="74"/>
      <c r="C5" s="82" t="s">
        <v>499</v>
      </c>
      <c r="D5" s="83">
        <f>E5+F5</f>
        <v>1107</v>
      </c>
      <c r="E5" s="89">
        <v>956</v>
      </c>
      <c r="F5" s="156">
        <v>151</v>
      </c>
      <c r="G5" s="70"/>
      <c r="H5" s="82" t="s">
        <v>479</v>
      </c>
      <c r="I5" s="83">
        <f>J5+K5</f>
        <v>179</v>
      </c>
      <c r="J5" s="89">
        <v>164</v>
      </c>
      <c r="K5" s="156">
        <v>15</v>
      </c>
      <c r="V5" s="28"/>
    </row>
    <row r="6" spans="2:11" ht="20.25" customHeight="1">
      <c r="B6" s="868"/>
      <c r="C6" s="869"/>
      <c r="D6" s="83"/>
      <c r="E6" s="89"/>
      <c r="F6" s="156"/>
      <c r="G6" s="70"/>
      <c r="H6" s="82" t="s">
        <v>480</v>
      </c>
      <c r="I6" s="83">
        <f aca="true" t="shared" si="0" ref="I6:I27">J6+K6</f>
        <v>495</v>
      </c>
      <c r="J6" s="89">
        <v>449</v>
      </c>
      <c r="K6" s="156">
        <v>46</v>
      </c>
    </row>
    <row r="7" spans="2:20" ht="20.25" customHeight="1">
      <c r="B7" s="868" t="s">
        <v>160</v>
      </c>
      <c r="C7" s="869"/>
      <c r="D7" s="83">
        <f>E7+F7</f>
        <v>10881</v>
      </c>
      <c r="E7" s="89">
        <v>10333</v>
      </c>
      <c r="F7" s="156">
        <v>548</v>
      </c>
      <c r="G7" s="70"/>
      <c r="H7" s="82" t="s">
        <v>481</v>
      </c>
      <c r="I7" s="83">
        <f t="shared" si="0"/>
        <v>361</v>
      </c>
      <c r="J7" s="89">
        <v>331</v>
      </c>
      <c r="K7" s="156">
        <v>30</v>
      </c>
      <c r="T7" s="28"/>
    </row>
    <row r="8" spans="2:11" ht="20.25" customHeight="1">
      <c r="B8" s="74"/>
      <c r="C8" s="82" t="s">
        <v>161</v>
      </c>
      <c r="D8" s="83">
        <v>2165</v>
      </c>
      <c r="E8" s="89">
        <v>2165</v>
      </c>
      <c r="F8" s="156" t="s">
        <v>327</v>
      </c>
      <c r="G8" s="70"/>
      <c r="H8" s="82" t="s">
        <v>482</v>
      </c>
      <c r="I8" s="83">
        <f t="shared" si="0"/>
        <v>1215</v>
      </c>
      <c r="J8" s="89">
        <v>1158</v>
      </c>
      <c r="K8" s="156">
        <v>57</v>
      </c>
    </row>
    <row r="9" spans="2:11" ht="20.25" customHeight="1">
      <c r="B9" s="74"/>
      <c r="C9" s="82" t="s">
        <v>162</v>
      </c>
      <c r="D9" s="83">
        <f>E9+F9</f>
        <v>8716</v>
      </c>
      <c r="E9" s="89">
        <v>8168</v>
      </c>
      <c r="F9" s="156">
        <v>548</v>
      </c>
      <c r="G9" s="70"/>
      <c r="H9" s="82" t="s">
        <v>483</v>
      </c>
      <c r="I9" s="83">
        <f t="shared" si="0"/>
        <v>98</v>
      </c>
      <c r="J9" s="89">
        <v>89</v>
      </c>
      <c r="K9" s="156">
        <v>9</v>
      </c>
    </row>
    <row r="10" spans="2:23" ht="20.25" customHeight="1">
      <c r="B10" s="868"/>
      <c r="C10" s="869"/>
      <c r="D10" s="83"/>
      <c r="E10" s="89"/>
      <c r="F10" s="156"/>
      <c r="G10" s="70"/>
      <c r="H10" s="82" t="s">
        <v>484</v>
      </c>
      <c r="I10" s="83">
        <f t="shared" si="0"/>
        <v>85</v>
      </c>
      <c r="J10" s="89">
        <v>57</v>
      </c>
      <c r="K10" s="156">
        <v>28</v>
      </c>
      <c r="W10" s="28"/>
    </row>
    <row r="11" spans="2:11" ht="20.25" customHeight="1">
      <c r="B11" s="868" t="s">
        <v>163</v>
      </c>
      <c r="C11" s="869"/>
      <c r="D11" s="83">
        <f>E11+F11</f>
        <v>17312</v>
      </c>
      <c r="E11" s="89">
        <v>15498</v>
      </c>
      <c r="F11" s="156">
        <v>1814</v>
      </c>
      <c r="G11" s="70"/>
      <c r="H11" s="82" t="s">
        <v>485</v>
      </c>
      <c r="I11" s="83">
        <f t="shared" si="0"/>
        <v>164</v>
      </c>
      <c r="J11" s="89">
        <v>123</v>
      </c>
      <c r="K11" s="156">
        <v>41</v>
      </c>
    </row>
    <row r="12" spans="2:11" ht="20.25" customHeight="1">
      <c r="B12" s="74"/>
      <c r="C12" s="82" t="s">
        <v>499</v>
      </c>
      <c r="D12" s="83">
        <f aca="true" t="shared" si="1" ref="D12:D38">E12+F12</f>
        <v>720</v>
      </c>
      <c r="E12" s="89">
        <v>690</v>
      </c>
      <c r="F12" s="156">
        <v>30</v>
      </c>
      <c r="G12" s="70"/>
      <c r="H12" s="82" t="s">
        <v>486</v>
      </c>
      <c r="I12" s="83">
        <f t="shared" si="0"/>
        <v>685</v>
      </c>
      <c r="J12" s="89">
        <v>579</v>
      </c>
      <c r="K12" s="156">
        <v>106</v>
      </c>
    </row>
    <row r="13" spans="2:11" ht="20.25" customHeight="1">
      <c r="B13" s="866" t="s">
        <v>73</v>
      </c>
      <c r="C13" s="867"/>
      <c r="D13" s="83">
        <f t="shared" si="1"/>
        <v>15806</v>
      </c>
      <c r="E13" s="89">
        <v>14132</v>
      </c>
      <c r="F13" s="156">
        <v>1674</v>
      </c>
      <c r="G13" s="70"/>
      <c r="H13" s="82" t="s">
        <v>487</v>
      </c>
      <c r="I13" s="83">
        <f t="shared" si="0"/>
        <v>379</v>
      </c>
      <c r="J13" s="89">
        <v>313</v>
      </c>
      <c r="K13" s="156">
        <v>66</v>
      </c>
    </row>
    <row r="14" spans="2:11" ht="20.25" customHeight="1">
      <c r="B14" s="70"/>
      <c r="C14" s="82" t="s">
        <v>453</v>
      </c>
      <c r="D14" s="83">
        <f t="shared" si="1"/>
        <v>291</v>
      </c>
      <c r="E14" s="89">
        <v>254</v>
      </c>
      <c r="F14" s="156">
        <v>37</v>
      </c>
      <c r="G14" s="70"/>
      <c r="H14" s="82" t="s">
        <v>488</v>
      </c>
      <c r="I14" s="83">
        <f t="shared" si="0"/>
        <v>339</v>
      </c>
      <c r="J14" s="89">
        <v>278</v>
      </c>
      <c r="K14" s="156">
        <v>61</v>
      </c>
    </row>
    <row r="15" spans="2:11" ht="20.25" customHeight="1">
      <c r="B15" s="70"/>
      <c r="C15" s="82" t="s">
        <v>454</v>
      </c>
      <c r="D15" s="83">
        <v>150</v>
      </c>
      <c r="E15" s="89">
        <v>150</v>
      </c>
      <c r="F15" s="156" t="s">
        <v>327</v>
      </c>
      <c r="G15" s="70"/>
      <c r="H15" s="82" t="s">
        <v>489</v>
      </c>
      <c r="I15" s="83">
        <f t="shared" si="0"/>
        <v>252</v>
      </c>
      <c r="J15" s="89">
        <v>218</v>
      </c>
      <c r="K15" s="156">
        <v>34</v>
      </c>
    </row>
    <row r="16" spans="2:11" ht="20.25" customHeight="1">
      <c r="B16" s="70"/>
      <c r="C16" s="82" t="s">
        <v>455</v>
      </c>
      <c r="D16" s="83">
        <f t="shared" si="1"/>
        <v>240</v>
      </c>
      <c r="E16" s="89">
        <v>233</v>
      </c>
      <c r="F16" s="156">
        <v>7</v>
      </c>
      <c r="G16" s="70"/>
      <c r="H16" s="82" t="s">
        <v>490</v>
      </c>
      <c r="I16" s="83">
        <f t="shared" si="0"/>
        <v>240</v>
      </c>
      <c r="J16" s="89">
        <v>196</v>
      </c>
      <c r="K16" s="156">
        <v>44</v>
      </c>
    </row>
    <row r="17" spans="2:11" ht="20.25" customHeight="1">
      <c r="B17" s="70"/>
      <c r="C17" s="82" t="s">
        <v>456</v>
      </c>
      <c r="D17" s="83">
        <f t="shared" si="1"/>
        <v>552</v>
      </c>
      <c r="E17" s="89">
        <v>505</v>
      </c>
      <c r="F17" s="156">
        <v>47</v>
      </c>
      <c r="G17" s="70"/>
      <c r="H17" s="82" t="s">
        <v>491</v>
      </c>
      <c r="I17" s="83">
        <f t="shared" si="0"/>
        <v>450</v>
      </c>
      <c r="J17" s="89">
        <v>407</v>
      </c>
      <c r="K17" s="156">
        <v>43</v>
      </c>
    </row>
    <row r="18" spans="2:11" ht="20.25" customHeight="1">
      <c r="B18" s="70"/>
      <c r="C18" s="82" t="s">
        <v>457</v>
      </c>
      <c r="D18" s="83">
        <f t="shared" si="1"/>
        <v>63</v>
      </c>
      <c r="E18" s="89">
        <v>49</v>
      </c>
      <c r="F18" s="156">
        <v>14</v>
      </c>
      <c r="G18" s="70"/>
      <c r="H18" s="82" t="s">
        <v>492</v>
      </c>
      <c r="I18" s="83">
        <f t="shared" si="0"/>
        <v>8</v>
      </c>
      <c r="J18" s="89">
        <v>7</v>
      </c>
      <c r="K18" s="156">
        <v>1</v>
      </c>
    </row>
    <row r="19" spans="2:11" ht="20.25" customHeight="1">
      <c r="B19" s="70"/>
      <c r="C19" s="82" t="s">
        <v>458</v>
      </c>
      <c r="D19" s="83">
        <f t="shared" si="1"/>
        <v>49</v>
      </c>
      <c r="E19" s="89">
        <v>46</v>
      </c>
      <c r="F19" s="156">
        <v>3</v>
      </c>
      <c r="G19" s="70"/>
      <c r="H19" s="82" t="s">
        <v>240</v>
      </c>
      <c r="I19" s="83">
        <f t="shared" si="0"/>
        <v>1419</v>
      </c>
      <c r="J19" s="89">
        <v>1327</v>
      </c>
      <c r="K19" s="156">
        <v>92</v>
      </c>
    </row>
    <row r="20" spans="2:11" ht="20.25" customHeight="1">
      <c r="B20" s="70"/>
      <c r="C20" s="82" t="s">
        <v>459</v>
      </c>
      <c r="D20" s="83">
        <v>19</v>
      </c>
      <c r="E20" s="89">
        <v>19</v>
      </c>
      <c r="F20" s="156" t="s">
        <v>327</v>
      </c>
      <c r="G20" s="70"/>
      <c r="H20" s="82" t="s">
        <v>239</v>
      </c>
      <c r="I20" s="83">
        <f t="shared" si="0"/>
        <v>41</v>
      </c>
      <c r="J20" s="89">
        <v>36</v>
      </c>
      <c r="K20" s="156">
        <v>5</v>
      </c>
    </row>
    <row r="21" spans="2:11" ht="20.25" customHeight="1">
      <c r="B21" s="70"/>
      <c r="C21" s="82" t="s">
        <v>460</v>
      </c>
      <c r="D21" s="83">
        <f t="shared" si="1"/>
        <v>82</v>
      </c>
      <c r="E21" s="89">
        <v>79</v>
      </c>
      <c r="F21" s="156">
        <v>3</v>
      </c>
      <c r="G21" s="70"/>
      <c r="H21" s="82" t="s">
        <v>238</v>
      </c>
      <c r="I21" s="83">
        <f t="shared" si="0"/>
        <v>128</v>
      </c>
      <c r="J21" s="89">
        <v>126</v>
      </c>
      <c r="K21" s="156">
        <v>2</v>
      </c>
    </row>
    <row r="22" spans="2:11" ht="20.25" customHeight="1">
      <c r="B22" s="70"/>
      <c r="C22" s="82" t="s">
        <v>461</v>
      </c>
      <c r="D22" s="83">
        <f t="shared" si="1"/>
        <v>115</v>
      </c>
      <c r="E22" s="89">
        <v>112</v>
      </c>
      <c r="F22" s="156">
        <v>3</v>
      </c>
      <c r="G22" s="70"/>
      <c r="H22" s="82" t="s">
        <v>237</v>
      </c>
      <c r="I22" s="83">
        <f t="shared" si="0"/>
        <v>132</v>
      </c>
      <c r="J22" s="89">
        <v>122</v>
      </c>
      <c r="K22" s="156">
        <v>10</v>
      </c>
    </row>
    <row r="23" spans="2:11" ht="20.25" customHeight="1">
      <c r="B23" s="70"/>
      <c r="C23" s="82" t="s">
        <v>462</v>
      </c>
      <c r="D23" s="83">
        <f t="shared" si="1"/>
        <v>36</v>
      </c>
      <c r="E23" s="89">
        <v>34</v>
      </c>
      <c r="F23" s="156">
        <v>2</v>
      </c>
      <c r="G23" s="70"/>
      <c r="H23" s="82" t="s">
        <v>236</v>
      </c>
      <c r="I23" s="83">
        <f t="shared" si="0"/>
        <v>32</v>
      </c>
      <c r="J23" s="89">
        <v>30</v>
      </c>
      <c r="K23" s="156">
        <v>2</v>
      </c>
    </row>
    <row r="24" spans="2:11" ht="20.25" customHeight="1">
      <c r="B24" s="70"/>
      <c r="C24" s="82" t="s">
        <v>463</v>
      </c>
      <c r="D24" s="83">
        <f t="shared" si="1"/>
        <v>50</v>
      </c>
      <c r="E24" s="89">
        <v>47</v>
      </c>
      <c r="F24" s="156">
        <v>3</v>
      </c>
      <c r="G24" s="70"/>
      <c r="H24" s="82" t="s">
        <v>235</v>
      </c>
      <c r="I24" s="83">
        <f t="shared" si="0"/>
        <v>384</v>
      </c>
      <c r="J24" s="89">
        <v>343</v>
      </c>
      <c r="K24" s="156">
        <v>41</v>
      </c>
    </row>
    <row r="25" spans="2:11" ht="20.25" customHeight="1">
      <c r="B25" s="70"/>
      <c r="C25" s="82" t="s">
        <v>464</v>
      </c>
      <c r="D25" s="83">
        <f t="shared" si="1"/>
        <v>116</v>
      </c>
      <c r="E25" s="89">
        <v>80</v>
      </c>
      <c r="F25" s="156">
        <v>36</v>
      </c>
      <c r="G25" s="70"/>
      <c r="H25" s="82" t="s">
        <v>234</v>
      </c>
      <c r="I25" s="83">
        <f t="shared" si="0"/>
        <v>213</v>
      </c>
      <c r="J25" s="89">
        <v>159</v>
      </c>
      <c r="K25" s="156">
        <v>54</v>
      </c>
    </row>
    <row r="26" spans="2:11" ht="20.25" customHeight="1">
      <c r="B26" s="70"/>
      <c r="C26" s="82" t="s">
        <v>465</v>
      </c>
      <c r="D26" s="83">
        <f t="shared" si="1"/>
        <v>210</v>
      </c>
      <c r="E26" s="89">
        <v>184</v>
      </c>
      <c r="F26" s="156">
        <v>26</v>
      </c>
      <c r="G26" s="74"/>
      <c r="H26" s="82" t="s">
        <v>233</v>
      </c>
      <c r="I26" s="83">
        <f t="shared" si="0"/>
        <v>194</v>
      </c>
      <c r="J26" s="89">
        <v>161</v>
      </c>
      <c r="K26" s="156">
        <v>33</v>
      </c>
    </row>
    <row r="27" spans="2:11" ht="20.25" customHeight="1">
      <c r="B27" s="70"/>
      <c r="C27" s="82" t="s">
        <v>466</v>
      </c>
      <c r="D27" s="83">
        <f t="shared" si="1"/>
        <v>165</v>
      </c>
      <c r="E27" s="89">
        <v>117</v>
      </c>
      <c r="F27" s="156">
        <v>48</v>
      </c>
      <c r="H27" s="82" t="s">
        <v>232</v>
      </c>
      <c r="I27" s="83">
        <f t="shared" si="0"/>
        <v>918</v>
      </c>
      <c r="J27" s="89">
        <v>890</v>
      </c>
      <c r="K27" s="156">
        <v>28</v>
      </c>
    </row>
    <row r="28" spans="2:11" ht="20.25" customHeight="1">
      <c r="B28" s="70"/>
      <c r="C28" s="82" t="s">
        <v>467</v>
      </c>
      <c r="D28" s="83">
        <f t="shared" si="1"/>
        <v>232</v>
      </c>
      <c r="E28" s="89">
        <v>198</v>
      </c>
      <c r="F28" s="156">
        <v>34</v>
      </c>
      <c r="H28" s="82" t="s">
        <v>241</v>
      </c>
      <c r="I28" s="83">
        <v>38</v>
      </c>
      <c r="J28" s="89">
        <v>38</v>
      </c>
      <c r="K28" s="156" t="s">
        <v>327</v>
      </c>
    </row>
    <row r="29" spans="2:11" ht="20.25" customHeight="1">
      <c r="B29" s="70"/>
      <c r="C29" s="82" t="s">
        <v>468</v>
      </c>
      <c r="D29" s="83">
        <f t="shared" si="1"/>
        <v>120</v>
      </c>
      <c r="E29" s="89">
        <v>98</v>
      </c>
      <c r="F29" s="156">
        <v>22</v>
      </c>
      <c r="H29" s="82" t="s">
        <v>493</v>
      </c>
      <c r="I29" s="83">
        <v>3</v>
      </c>
      <c r="J29" s="89">
        <v>3</v>
      </c>
      <c r="K29" s="156" t="s">
        <v>327</v>
      </c>
    </row>
    <row r="30" spans="2:11" ht="20.25" customHeight="1">
      <c r="B30" s="70"/>
      <c r="C30" s="82" t="s">
        <v>469</v>
      </c>
      <c r="D30" s="83">
        <f t="shared" si="1"/>
        <v>33</v>
      </c>
      <c r="E30" s="89">
        <v>30</v>
      </c>
      <c r="F30" s="156">
        <v>3</v>
      </c>
      <c r="G30" s="70"/>
      <c r="H30" s="82" t="s">
        <v>494</v>
      </c>
      <c r="I30" s="83">
        <v>2</v>
      </c>
      <c r="J30" s="89">
        <v>2</v>
      </c>
      <c r="K30" s="156" t="s">
        <v>327</v>
      </c>
    </row>
    <row r="31" spans="2:11" ht="20.25" customHeight="1">
      <c r="B31" s="70"/>
      <c r="C31" s="82" t="s">
        <v>470</v>
      </c>
      <c r="D31" s="83">
        <v>12</v>
      </c>
      <c r="E31" s="89">
        <v>12</v>
      </c>
      <c r="F31" s="156" t="s">
        <v>327</v>
      </c>
      <c r="G31" s="70"/>
      <c r="H31" s="82" t="s">
        <v>500</v>
      </c>
      <c r="I31" s="89" t="s">
        <v>327</v>
      </c>
      <c r="J31" s="89" t="s">
        <v>327</v>
      </c>
      <c r="K31" s="156" t="s">
        <v>327</v>
      </c>
    </row>
    <row r="32" spans="2:11" ht="20.25" customHeight="1">
      <c r="B32" s="70"/>
      <c r="C32" s="82" t="s">
        <v>471</v>
      </c>
      <c r="D32" s="83">
        <f t="shared" si="1"/>
        <v>46</v>
      </c>
      <c r="E32" s="89">
        <v>41</v>
      </c>
      <c r="F32" s="156">
        <v>5</v>
      </c>
      <c r="G32" s="866" t="s">
        <v>164</v>
      </c>
      <c r="H32" s="867"/>
      <c r="I32" s="83">
        <f>J32+K32</f>
        <v>1035</v>
      </c>
      <c r="J32" s="89">
        <v>939</v>
      </c>
      <c r="K32" s="156">
        <v>96</v>
      </c>
    </row>
    <row r="33" spans="2:11" ht="20.25" customHeight="1">
      <c r="B33" s="70"/>
      <c r="C33" s="82" t="s">
        <v>472</v>
      </c>
      <c r="D33" s="83">
        <f t="shared" si="1"/>
        <v>151</v>
      </c>
      <c r="E33" s="89">
        <v>139</v>
      </c>
      <c r="F33" s="156">
        <v>12</v>
      </c>
      <c r="G33" s="866" t="s">
        <v>165</v>
      </c>
      <c r="H33" s="867"/>
      <c r="I33" s="83">
        <f>J33+K33</f>
        <v>58</v>
      </c>
      <c r="J33" s="89">
        <v>50</v>
      </c>
      <c r="K33" s="156">
        <v>8</v>
      </c>
    </row>
    <row r="34" spans="2:11" ht="20.25" customHeight="1">
      <c r="B34" s="70"/>
      <c r="C34" s="82" t="s">
        <v>473</v>
      </c>
      <c r="D34" s="83">
        <f t="shared" si="1"/>
        <v>26</v>
      </c>
      <c r="E34" s="89">
        <v>22</v>
      </c>
      <c r="F34" s="156">
        <v>4</v>
      </c>
      <c r="G34" s="866" t="s">
        <v>166</v>
      </c>
      <c r="H34" s="867"/>
      <c r="I34" s="83">
        <f>J34+K34</f>
        <v>338</v>
      </c>
      <c r="J34" s="89">
        <v>312</v>
      </c>
      <c r="K34" s="156">
        <v>26</v>
      </c>
    </row>
    <row r="35" spans="2:11" ht="20.25" customHeight="1">
      <c r="B35" s="70"/>
      <c r="C35" s="82" t="s">
        <v>474</v>
      </c>
      <c r="D35" s="83">
        <f t="shared" si="1"/>
        <v>8</v>
      </c>
      <c r="E35" s="89">
        <v>7</v>
      </c>
      <c r="F35" s="156">
        <v>1</v>
      </c>
      <c r="G35" s="866" t="s">
        <v>167</v>
      </c>
      <c r="H35" s="867"/>
      <c r="I35" s="83">
        <f>J35+K35</f>
        <v>17</v>
      </c>
      <c r="J35" s="89">
        <v>13</v>
      </c>
      <c r="K35" s="156">
        <v>4</v>
      </c>
    </row>
    <row r="36" spans="2:11" ht="20.25" customHeight="1">
      <c r="B36" s="70"/>
      <c r="C36" s="82" t="s">
        <v>475</v>
      </c>
      <c r="D36" s="83">
        <f t="shared" si="1"/>
        <v>11</v>
      </c>
      <c r="E36" s="89">
        <v>8</v>
      </c>
      <c r="F36" s="156">
        <v>3</v>
      </c>
      <c r="G36" s="866" t="s">
        <v>168</v>
      </c>
      <c r="H36" s="867"/>
      <c r="I36" s="83">
        <f>J36+K36</f>
        <v>58</v>
      </c>
      <c r="J36" s="89">
        <v>52</v>
      </c>
      <c r="K36" s="156">
        <v>6</v>
      </c>
    </row>
    <row r="37" spans="2:11" ht="20.25" customHeight="1">
      <c r="B37" s="70"/>
      <c r="C37" s="82" t="s">
        <v>476</v>
      </c>
      <c r="D37" s="83">
        <f t="shared" si="1"/>
        <v>782</v>
      </c>
      <c r="E37" s="89">
        <v>583</v>
      </c>
      <c r="F37" s="156">
        <v>199</v>
      </c>
      <c r="G37" s="74"/>
      <c r="H37" s="84"/>
      <c r="I37" s="83"/>
      <c r="J37" s="89"/>
      <c r="K37" s="156"/>
    </row>
    <row r="38" spans="2:11" ht="20.25" customHeight="1">
      <c r="B38" s="85"/>
      <c r="C38" s="86" t="s">
        <v>477</v>
      </c>
      <c r="D38" s="126">
        <f t="shared" si="1"/>
        <v>2836</v>
      </c>
      <c r="E38" s="126">
        <v>2596</v>
      </c>
      <c r="F38" s="157">
        <v>240</v>
      </c>
      <c r="G38" s="75"/>
      <c r="H38" s="88"/>
      <c r="I38" s="87"/>
      <c r="J38" s="126"/>
      <c r="K38" s="157"/>
    </row>
    <row r="39" ht="20.25" customHeight="1"/>
    <row r="40" ht="20.25" customHeight="1"/>
    <row r="41" ht="20.2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3">
    <mergeCell ref="B6:C6"/>
    <mergeCell ref="B4:C4"/>
    <mergeCell ref="G3:H3"/>
    <mergeCell ref="B11:C11"/>
    <mergeCell ref="B3:C3"/>
    <mergeCell ref="B7:C7"/>
    <mergeCell ref="G36:H36"/>
    <mergeCell ref="G34:H34"/>
    <mergeCell ref="G32:H32"/>
    <mergeCell ref="G35:H35"/>
    <mergeCell ref="G33:H33"/>
    <mergeCell ref="B10:C10"/>
    <mergeCell ref="B13:C1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2" r:id="rId1"/>
  <headerFooter alignWithMargins="0">
    <oddFooter>&amp;C&amp;"ＭＳ 明朝,標準"-&amp;A-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T38"/>
  <sheetViews>
    <sheetView view="pageBreakPreview" zoomScaleNormal="70" zoomScaleSheetLayoutView="100" zoomScalePageLayoutView="0" workbookViewId="0" topLeftCell="A1">
      <selection activeCell="BB12" sqref="BB12"/>
    </sheetView>
  </sheetViews>
  <sheetFormatPr defaultColWidth="2.375" defaultRowHeight="15" customHeight="1"/>
  <cols>
    <col min="1" max="1" width="2.375" style="25" customWidth="1"/>
    <col min="2" max="2" width="3.375" style="25" customWidth="1"/>
    <col min="3" max="3" width="11.875" style="25" customWidth="1"/>
    <col min="4" max="5" width="11.00390625" style="25" bestFit="1" customWidth="1"/>
    <col min="6" max="6" width="8.75390625" style="25" customWidth="1"/>
    <col min="7" max="7" width="3.25390625" style="25" customWidth="1"/>
    <col min="8" max="8" width="11.875" style="25" customWidth="1"/>
    <col min="9" max="11" width="8.75390625" style="25" customWidth="1"/>
    <col min="12" max="16384" width="2.375" style="25" customWidth="1"/>
  </cols>
  <sheetData>
    <row r="1" ht="22.5" customHeight="1">
      <c r="B1" s="25" t="s">
        <v>169</v>
      </c>
    </row>
    <row r="2" spans="4:20" ht="15" customHeight="1">
      <c r="D2" s="78"/>
      <c r="J2" s="76"/>
      <c r="K2" s="27" t="s">
        <v>655</v>
      </c>
      <c r="L2" s="63"/>
      <c r="M2" s="63"/>
      <c r="N2" s="63"/>
      <c r="O2" s="63"/>
      <c r="P2" s="63"/>
      <c r="Q2" s="63"/>
      <c r="R2" s="63"/>
      <c r="S2" s="63"/>
      <c r="T2" s="63"/>
    </row>
    <row r="3" spans="2:11" ht="37.5" customHeight="1">
      <c r="B3" s="756" t="s">
        <v>205</v>
      </c>
      <c r="C3" s="872"/>
      <c r="D3" s="79" t="s">
        <v>50</v>
      </c>
      <c r="E3" s="79" t="s">
        <v>106</v>
      </c>
      <c r="F3" s="80" t="s">
        <v>159</v>
      </c>
      <c r="G3" s="756" t="s">
        <v>205</v>
      </c>
      <c r="H3" s="872"/>
      <c r="I3" s="33" t="s">
        <v>50</v>
      </c>
      <c r="J3" s="79" t="s">
        <v>106</v>
      </c>
      <c r="K3" s="80" t="s">
        <v>159</v>
      </c>
    </row>
    <row r="4" spans="2:11" ht="20.25" customHeight="1">
      <c r="B4" s="870" t="s">
        <v>1</v>
      </c>
      <c r="C4" s="871"/>
      <c r="D4" s="127">
        <f>SUM(D6,D10)</f>
        <v>24297</v>
      </c>
      <c r="E4" s="127">
        <f>SUM(E6,E10)</f>
        <v>21955</v>
      </c>
      <c r="F4" s="155">
        <f>SUM(F6,F10)</f>
        <v>2342</v>
      </c>
      <c r="G4" s="70"/>
      <c r="H4" s="81" t="s">
        <v>480</v>
      </c>
      <c r="I4" s="125">
        <v>771</v>
      </c>
      <c r="J4" s="127">
        <v>595</v>
      </c>
      <c r="K4" s="155">
        <v>176</v>
      </c>
    </row>
    <row r="5" spans="2:11" ht="20.25" customHeight="1">
      <c r="B5" s="723"/>
      <c r="C5" s="873"/>
      <c r="D5" s="89"/>
      <c r="E5" s="89"/>
      <c r="F5" s="156"/>
      <c r="G5" s="70"/>
      <c r="H5" s="82" t="s">
        <v>481</v>
      </c>
      <c r="I5" s="83">
        <v>207</v>
      </c>
      <c r="J5" s="89">
        <v>160</v>
      </c>
      <c r="K5" s="156">
        <v>47</v>
      </c>
    </row>
    <row r="6" spans="2:11" ht="20.25" customHeight="1">
      <c r="B6" s="866" t="s">
        <v>170</v>
      </c>
      <c r="C6" s="867"/>
      <c r="D6" s="89">
        <f>SUM(D7:D8)</f>
        <v>10881</v>
      </c>
      <c r="E6" s="89">
        <f>SUM(E7:E8)</f>
        <v>10333</v>
      </c>
      <c r="F6" s="156">
        <f>SUM(F7:F8)</f>
        <v>548</v>
      </c>
      <c r="G6" s="70"/>
      <c r="H6" s="82" t="s">
        <v>482</v>
      </c>
      <c r="I6" s="83">
        <v>1073</v>
      </c>
      <c r="J6" s="89">
        <v>918</v>
      </c>
      <c r="K6" s="156">
        <v>155</v>
      </c>
    </row>
    <row r="7" spans="2:11" ht="20.25" customHeight="1">
      <c r="B7" s="74"/>
      <c r="C7" s="40" t="s">
        <v>161</v>
      </c>
      <c r="D7" s="89">
        <v>2165</v>
      </c>
      <c r="E7" s="89">
        <v>2165</v>
      </c>
      <c r="F7" s="156" t="s">
        <v>308</v>
      </c>
      <c r="G7" s="70"/>
      <c r="H7" s="82" t="s">
        <v>483</v>
      </c>
      <c r="I7" s="83">
        <v>46</v>
      </c>
      <c r="J7" s="89">
        <v>38</v>
      </c>
      <c r="K7" s="156">
        <v>8</v>
      </c>
    </row>
    <row r="8" spans="2:11" ht="20.25" customHeight="1">
      <c r="B8" s="74"/>
      <c r="C8" s="40" t="s">
        <v>162</v>
      </c>
      <c r="D8" s="89">
        <v>8716</v>
      </c>
      <c r="E8" s="89">
        <v>8168</v>
      </c>
      <c r="F8" s="156">
        <v>548</v>
      </c>
      <c r="G8" s="70"/>
      <c r="H8" s="82" t="s">
        <v>484</v>
      </c>
      <c r="I8" s="83">
        <v>52</v>
      </c>
      <c r="J8" s="89">
        <v>35</v>
      </c>
      <c r="K8" s="156">
        <v>17</v>
      </c>
    </row>
    <row r="9" spans="2:11" ht="20.25" customHeight="1">
      <c r="B9" s="723"/>
      <c r="C9" s="873"/>
      <c r="D9" s="89"/>
      <c r="E9" s="89"/>
      <c r="F9" s="156"/>
      <c r="G9" s="70"/>
      <c r="H9" s="82" t="s">
        <v>485</v>
      </c>
      <c r="I9" s="83">
        <v>99</v>
      </c>
      <c r="J9" s="89">
        <v>72</v>
      </c>
      <c r="K9" s="156">
        <v>27</v>
      </c>
    </row>
    <row r="10" spans="2:11" ht="20.25" customHeight="1">
      <c r="B10" s="866" t="s">
        <v>171</v>
      </c>
      <c r="C10" s="867"/>
      <c r="D10" s="89">
        <v>13416</v>
      </c>
      <c r="E10" s="89">
        <v>11622</v>
      </c>
      <c r="F10" s="156">
        <v>1794</v>
      </c>
      <c r="G10" s="70"/>
      <c r="H10" s="82" t="s">
        <v>486</v>
      </c>
      <c r="I10" s="83">
        <v>533</v>
      </c>
      <c r="J10" s="89">
        <v>442</v>
      </c>
      <c r="K10" s="156">
        <v>91</v>
      </c>
    </row>
    <row r="11" spans="2:11" ht="20.25" customHeight="1">
      <c r="B11" s="866" t="s">
        <v>73</v>
      </c>
      <c r="C11" s="867"/>
      <c r="D11" s="89">
        <v>11900</v>
      </c>
      <c r="E11" s="89">
        <v>10213</v>
      </c>
      <c r="F11" s="156">
        <v>1687</v>
      </c>
      <c r="G11" s="70"/>
      <c r="H11" s="82" t="s">
        <v>487</v>
      </c>
      <c r="I11" s="83">
        <v>340</v>
      </c>
      <c r="J11" s="89">
        <v>254</v>
      </c>
      <c r="K11" s="156">
        <v>86</v>
      </c>
    </row>
    <row r="12" spans="2:11" ht="20.25" customHeight="1">
      <c r="B12" s="70"/>
      <c r="C12" s="82" t="s">
        <v>453</v>
      </c>
      <c r="D12" s="89" t="s">
        <v>308</v>
      </c>
      <c r="E12" s="89" t="s">
        <v>497</v>
      </c>
      <c r="F12" s="156" t="s">
        <v>498</v>
      </c>
      <c r="G12" s="70"/>
      <c r="H12" s="82" t="s">
        <v>488</v>
      </c>
      <c r="I12" s="83">
        <v>550</v>
      </c>
      <c r="J12" s="89">
        <v>468</v>
      </c>
      <c r="K12" s="156">
        <v>82</v>
      </c>
    </row>
    <row r="13" spans="2:11" ht="20.25" customHeight="1">
      <c r="B13" s="70"/>
      <c r="C13" s="82" t="s">
        <v>454</v>
      </c>
      <c r="D13" s="89">
        <v>3</v>
      </c>
      <c r="E13" s="89">
        <v>3</v>
      </c>
      <c r="F13" s="156" t="s">
        <v>496</v>
      </c>
      <c r="G13" s="70"/>
      <c r="H13" s="82" t="s">
        <v>489</v>
      </c>
      <c r="I13" s="83">
        <v>222</v>
      </c>
      <c r="J13" s="89">
        <v>187</v>
      </c>
      <c r="K13" s="156">
        <v>35</v>
      </c>
    </row>
    <row r="14" spans="2:11" ht="20.25" customHeight="1">
      <c r="B14" s="70"/>
      <c r="C14" s="82" t="s">
        <v>455</v>
      </c>
      <c r="D14" s="89">
        <v>6</v>
      </c>
      <c r="E14" s="89">
        <v>6</v>
      </c>
      <c r="F14" s="156" t="s">
        <v>496</v>
      </c>
      <c r="G14" s="70"/>
      <c r="H14" s="82" t="s">
        <v>490</v>
      </c>
      <c r="I14" s="83">
        <v>175</v>
      </c>
      <c r="J14" s="89">
        <v>140</v>
      </c>
      <c r="K14" s="156">
        <v>35</v>
      </c>
    </row>
    <row r="15" spans="2:11" ht="20.25" customHeight="1">
      <c r="B15" s="70"/>
      <c r="C15" s="82" t="s">
        <v>456</v>
      </c>
      <c r="D15" s="89">
        <v>15</v>
      </c>
      <c r="E15" s="89">
        <v>14</v>
      </c>
      <c r="F15" s="156">
        <v>1</v>
      </c>
      <c r="G15" s="70"/>
      <c r="H15" s="82" t="s">
        <v>491</v>
      </c>
      <c r="I15" s="83">
        <v>401</v>
      </c>
      <c r="J15" s="89">
        <v>355</v>
      </c>
      <c r="K15" s="156">
        <v>46</v>
      </c>
    </row>
    <row r="16" spans="2:11" ht="20.25" customHeight="1">
      <c r="B16" s="70"/>
      <c r="C16" s="82" t="s">
        <v>457</v>
      </c>
      <c r="D16" s="89">
        <v>6</v>
      </c>
      <c r="E16" s="89">
        <v>6</v>
      </c>
      <c r="F16" s="156" t="s">
        <v>496</v>
      </c>
      <c r="G16" s="70"/>
      <c r="H16" s="82" t="s">
        <v>492</v>
      </c>
      <c r="I16" s="83">
        <v>9</v>
      </c>
      <c r="J16" s="89">
        <v>9</v>
      </c>
      <c r="K16" s="156" t="s">
        <v>308</v>
      </c>
    </row>
    <row r="17" spans="2:11" ht="20.25" customHeight="1">
      <c r="B17" s="70"/>
      <c r="C17" s="82" t="s">
        <v>458</v>
      </c>
      <c r="D17" s="89">
        <v>2</v>
      </c>
      <c r="E17" s="89">
        <v>2</v>
      </c>
      <c r="F17" s="156" t="s">
        <v>496</v>
      </c>
      <c r="G17" s="70"/>
      <c r="H17" s="82" t="s">
        <v>240</v>
      </c>
      <c r="I17" s="83">
        <v>1897</v>
      </c>
      <c r="J17" s="89">
        <v>1790</v>
      </c>
      <c r="K17" s="156">
        <v>107</v>
      </c>
    </row>
    <row r="18" spans="2:11" ht="20.25" customHeight="1">
      <c r="B18" s="70"/>
      <c r="C18" s="82" t="s">
        <v>459</v>
      </c>
      <c r="D18" s="89">
        <v>7</v>
      </c>
      <c r="E18" s="89">
        <v>6</v>
      </c>
      <c r="F18" s="156">
        <v>1</v>
      </c>
      <c r="G18" s="70"/>
      <c r="H18" s="82" t="s">
        <v>239</v>
      </c>
      <c r="I18" s="83">
        <v>66</v>
      </c>
      <c r="J18" s="89">
        <v>52</v>
      </c>
      <c r="K18" s="156">
        <v>14</v>
      </c>
    </row>
    <row r="19" spans="2:11" ht="20.25" customHeight="1">
      <c r="B19" s="70"/>
      <c r="C19" s="82" t="s">
        <v>460</v>
      </c>
      <c r="D19" s="89">
        <v>7</v>
      </c>
      <c r="E19" s="89">
        <v>7</v>
      </c>
      <c r="F19" s="156" t="s">
        <v>308</v>
      </c>
      <c r="G19" s="70"/>
      <c r="H19" s="82" t="s">
        <v>238</v>
      </c>
      <c r="I19" s="83">
        <v>133</v>
      </c>
      <c r="J19" s="89">
        <v>117</v>
      </c>
      <c r="K19" s="156">
        <v>16</v>
      </c>
    </row>
    <row r="20" spans="2:11" ht="20.25" customHeight="1">
      <c r="B20" s="70"/>
      <c r="C20" s="82" t="s">
        <v>461</v>
      </c>
      <c r="D20" s="89">
        <v>5</v>
      </c>
      <c r="E20" s="89">
        <v>5</v>
      </c>
      <c r="F20" s="156" t="s">
        <v>308</v>
      </c>
      <c r="G20" s="70"/>
      <c r="H20" s="82" t="s">
        <v>237</v>
      </c>
      <c r="I20" s="83">
        <v>82</v>
      </c>
      <c r="J20" s="89">
        <v>59</v>
      </c>
      <c r="K20" s="156">
        <v>23</v>
      </c>
    </row>
    <row r="21" spans="2:11" ht="20.25" customHeight="1">
      <c r="B21" s="70"/>
      <c r="C21" s="82" t="s">
        <v>462</v>
      </c>
      <c r="D21" s="89">
        <v>5</v>
      </c>
      <c r="E21" s="89">
        <v>4</v>
      </c>
      <c r="F21" s="156">
        <v>1</v>
      </c>
      <c r="G21" s="70"/>
      <c r="H21" s="82" t="s">
        <v>236</v>
      </c>
      <c r="I21" s="83">
        <v>37</v>
      </c>
      <c r="J21" s="89">
        <v>24</v>
      </c>
      <c r="K21" s="156">
        <v>13</v>
      </c>
    </row>
    <row r="22" spans="2:11" ht="20.25" customHeight="1">
      <c r="B22" s="70"/>
      <c r="C22" s="82" t="s">
        <v>463</v>
      </c>
      <c r="D22" s="89">
        <v>9</v>
      </c>
      <c r="E22" s="89">
        <v>8</v>
      </c>
      <c r="F22" s="156">
        <v>1</v>
      </c>
      <c r="G22" s="70"/>
      <c r="H22" s="82" t="s">
        <v>235</v>
      </c>
      <c r="I22" s="83">
        <v>428</v>
      </c>
      <c r="J22" s="89">
        <v>344</v>
      </c>
      <c r="K22" s="156">
        <v>84</v>
      </c>
    </row>
    <row r="23" spans="2:11" ht="20.25" customHeight="1">
      <c r="B23" s="70"/>
      <c r="C23" s="82" t="s">
        <v>464</v>
      </c>
      <c r="D23" s="89">
        <v>34</v>
      </c>
      <c r="E23" s="89">
        <v>32</v>
      </c>
      <c r="F23" s="156">
        <v>2</v>
      </c>
      <c r="G23" s="70"/>
      <c r="H23" s="82" t="s">
        <v>234</v>
      </c>
      <c r="I23" s="83">
        <v>404</v>
      </c>
      <c r="J23" s="89">
        <v>301</v>
      </c>
      <c r="K23" s="156">
        <v>103</v>
      </c>
    </row>
    <row r="24" spans="2:11" ht="20.25" customHeight="1">
      <c r="B24" s="70"/>
      <c r="C24" s="82" t="s">
        <v>465</v>
      </c>
      <c r="D24" s="89">
        <v>6</v>
      </c>
      <c r="E24" s="89">
        <v>4</v>
      </c>
      <c r="F24" s="156">
        <v>2</v>
      </c>
      <c r="G24" s="70"/>
      <c r="H24" s="82" t="s">
        <v>233</v>
      </c>
      <c r="I24" s="83">
        <v>162</v>
      </c>
      <c r="J24" s="89">
        <v>116</v>
      </c>
      <c r="K24" s="156">
        <v>46</v>
      </c>
    </row>
    <row r="25" spans="2:11" ht="20.25" customHeight="1">
      <c r="B25" s="70"/>
      <c r="C25" s="82" t="s">
        <v>466</v>
      </c>
      <c r="D25" s="89">
        <v>45</v>
      </c>
      <c r="E25" s="89">
        <v>35</v>
      </c>
      <c r="F25" s="156">
        <v>10</v>
      </c>
      <c r="G25" s="70"/>
      <c r="H25" s="82" t="s">
        <v>232</v>
      </c>
      <c r="I25" s="83">
        <v>695</v>
      </c>
      <c r="J25" s="89">
        <v>639</v>
      </c>
      <c r="K25" s="156">
        <v>56</v>
      </c>
    </row>
    <row r="26" spans="2:11" ht="20.25" customHeight="1">
      <c r="B26" s="70"/>
      <c r="C26" s="82" t="s">
        <v>467</v>
      </c>
      <c r="D26" s="89">
        <v>78</v>
      </c>
      <c r="E26" s="89">
        <v>61</v>
      </c>
      <c r="F26" s="156">
        <v>17</v>
      </c>
      <c r="G26" s="74"/>
      <c r="H26" s="82" t="s">
        <v>241</v>
      </c>
      <c r="I26" s="83">
        <v>71</v>
      </c>
      <c r="J26" s="89">
        <v>55</v>
      </c>
      <c r="K26" s="156">
        <v>16</v>
      </c>
    </row>
    <row r="27" spans="2:11" ht="20.25" customHeight="1">
      <c r="B27" s="70"/>
      <c r="C27" s="82" t="s">
        <v>468</v>
      </c>
      <c r="D27" s="89">
        <v>12</v>
      </c>
      <c r="E27" s="89">
        <v>12</v>
      </c>
      <c r="F27" s="156" t="s">
        <v>308</v>
      </c>
      <c r="G27" s="74"/>
      <c r="H27" s="82" t="s">
        <v>493</v>
      </c>
      <c r="I27" s="83">
        <v>3</v>
      </c>
      <c r="J27" s="89">
        <v>2</v>
      </c>
      <c r="K27" s="156">
        <v>1</v>
      </c>
    </row>
    <row r="28" spans="2:11" ht="20.25" customHeight="1">
      <c r="B28" s="70"/>
      <c r="C28" s="82" t="s">
        <v>469</v>
      </c>
      <c r="D28" s="89">
        <v>12</v>
      </c>
      <c r="E28" s="89">
        <v>12</v>
      </c>
      <c r="F28" s="156" t="s">
        <v>308</v>
      </c>
      <c r="G28" s="74"/>
      <c r="H28" s="82" t="s">
        <v>494</v>
      </c>
      <c r="I28" s="83">
        <v>12</v>
      </c>
      <c r="J28" s="89">
        <v>5</v>
      </c>
      <c r="K28" s="156">
        <v>7</v>
      </c>
    </row>
    <row r="29" spans="2:11" ht="20.25" customHeight="1">
      <c r="B29" s="70"/>
      <c r="C29" s="82" t="s">
        <v>470</v>
      </c>
      <c r="D29" s="89">
        <v>8</v>
      </c>
      <c r="E29" s="89">
        <v>8</v>
      </c>
      <c r="F29" s="156" t="s">
        <v>308</v>
      </c>
      <c r="G29" s="74"/>
      <c r="H29" s="82" t="s">
        <v>500</v>
      </c>
      <c r="I29" s="83" t="s">
        <v>495</v>
      </c>
      <c r="J29" s="89" t="s">
        <v>327</v>
      </c>
      <c r="K29" s="156" t="s">
        <v>308</v>
      </c>
    </row>
    <row r="30" spans="2:11" ht="20.25" customHeight="1">
      <c r="B30" s="70"/>
      <c r="C30" s="82" t="s">
        <v>471</v>
      </c>
      <c r="D30" s="89">
        <v>16</v>
      </c>
      <c r="E30" s="89">
        <v>14</v>
      </c>
      <c r="F30" s="156">
        <v>2</v>
      </c>
      <c r="G30" s="866" t="s">
        <v>164</v>
      </c>
      <c r="H30" s="867"/>
      <c r="I30" s="83">
        <v>1163</v>
      </c>
      <c r="J30" s="89">
        <v>1078</v>
      </c>
      <c r="K30" s="156">
        <v>85</v>
      </c>
    </row>
    <row r="31" spans="2:11" ht="20.25" customHeight="1">
      <c r="B31" s="70"/>
      <c r="C31" s="82" t="s">
        <v>472</v>
      </c>
      <c r="D31" s="89">
        <v>113</v>
      </c>
      <c r="E31" s="89">
        <v>81</v>
      </c>
      <c r="F31" s="156">
        <v>32</v>
      </c>
      <c r="G31" s="866" t="s">
        <v>165</v>
      </c>
      <c r="H31" s="867"/>
      <c r="I31" s="83">
        <v>50</v>
      </c>
      <c r="J31" s="89">
        <v>48</v>
      </c>
      <c r="K31" s="156">
        <v>2</v>
      </c>
    </row>
    <row r="32" spans="2:11" ht="20.25" customHeight="1">
      <c r="B32" s="70"/>
      <c r="C32" s="82" t="s">
        <v>473</v>
      </c>
      <c r="D32" s="89">
        <v>8</v>
      </c>
      <c r="E32" s="89">
        <v>8</v>
      </c>
      <c r="F32" s="156" t="s">
        <v>308</v>
      </c>
      <c r="G32" s="866" t="s">
        <v>166</v>
      </c>
      <c r="H32" s="867"/>
      <c r="I32" s="83">
        <v>249</v>
      </c>
      <c r="J32" s="89">
        <v>234</v>
      </c>
      <c r="K32" s="156">
        <v>15</v>
      </c>
    </row>
    <row r="33" spans="2:11" ht="20.25" customHeight="1">
      <c r="B33" s="70"/>
      <c r="C33" s="82" t="s">
        <v>474</v>
      </c>
      <c r="D33" s="89">
        <v>6</v>
      </c>
      <c r="E33" s="89">
        <v>5</v>
      </c>
      <c r="F33" s="156">
        <v>1</v>
      </c>
      <c r="G33" s="866" t="s">
        <v>167</v>
      </c>
      <c r="H33" s="867"/>
      <c r="I33" s="83">
        <v>15</v>
      </c>
      <c r="J33" s="89">
        <v>14</v>
      </c>
      <c r="K33" s="156">
        <v>1</v>
      </c>
    </row>
    <row r="34" spans="2:11" ht="20.25" customHeight="1">
      <c r="B34" s="70"/>
      <c r="C34" s="82" t="s">
        <v>475</v>
      </c>
      <c r="D34" s="89">
        <v>8</v>
      </c>
      <c r="E34" s="89">
        <v>7</v>
      </c>
      <c r="F34" s="156">
        <v>1</v>
      </c>
      <c r="G34" s="866" t="s">
        <v>168</v>
      </c>
      <c r="H34" s="867"/>
      <c r="I34" s="83">
        <v>39</v>
      </c>
      <c r="J34" s="89">
        <v>35</v>
      </c>
      <c r="K34" s="156">
        <v>4</v>
      </c>
    </row>
    <row r="35" spans="2:11" ht="20.25" customHeight="1">
      <c r="B35" s="70"/>
      <c r="C35" s="82" t="s">
        <v>476</v>
      </c>
      <c r="D35" s="89">
        <v>552</v>
      </c>
      <c r="E35" s="89">
        <v>432</v>
      </c>
      <c r="F35" s="156">
        <v>120</v>
      </c>
      <c r="G35" s="74"/>
      <c r="H35" s="84"/>
      <c r="I35" s="83"/>
      <c r="J35" s="89"/>
      <c r="K35" s="156"/>
    </row>
    <row r="36" spans="2:11" ht="20.25" customHeight="1">
      <c r="B36" s="70"/>
      <c r="C36" s="82" t="s">
        <v>477</v>
      </c>
      <c r="D36" s="89">
        <v>2348</v>
      </c>
      <c r="E36" s="89">
        <v>2170</v>
      </c>
      <c r="F36" s="156">
        <v>178</v>
      </c>
      <c r="G36" s="74"/>
      <c r="H36" s="84"/>
      <c r="I36" s="83"/>
      <c r="J36" s="89"/>
      <c r="K36" s="156"/>
    </row>
    <row r="37" spans="2:11" ht="20.25" customHeight="1">
      <c r="B37" s="70"/>
      <c r="C37" s="82" t="s">
        <v>478</v>
      </c>
      <c r="D37" s="89">
        <v>55</v>
      </c>
      <c r="E37" s="89">
        <v>45</v>
      </c>
      <c r="F37" s="156">
        <v>10</v>
      </c>
      <c r="G37" s="74"/>
      <c r="H37" s="84"/>
      <c r="I37" s="83"/>
      <c r="J37" s="89"/>
      <c r="K37" s="156"/>
    </row>
    <row r="38" spans="2:11" ht="20.25" customHeight="1">
      <c r="B38" s="85"/>
      <c r="C38" s="86" t="s">
        <v>479</v>
      </c>
      <c r="D38" s="126">
        <v>66</v>
      </c>
      <c r="E38" s="126">
        <v>49</v>
      </c>
      <c r="F38" s="157">
        <v>17</v>
      </c>
      <c r="G38" s="75"/>
      <c r="H38" s="88"/>
      <c r="I38" s="87"/>
      <c r="J38" s="126"/>
      <c r="K38" s="157"/>
    </row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</sheetData>
  <sheetProtection/>
  <mergeCells count="13">
    <mergeCell ref="B4:C4"/>
    <mergeCell ref="B3:C3"/>
    <mergeCell ref="G3:H3"/>
    <mergeCell ref="B11:C11"/>
    <mergeCell ref="B10:C10"/>
    <mergeCell ref="B9:C9"/>
    <mergeCell ref="B6:C6"/>
    <mergeCell ref="G30:H30"/>
    <mergeCell ref="G31:H31"/>
    <mergeCell ref="G32:H32"/>
    <mergeCell ref="G33:H33"/>
    <mergeCell ref="G34:H34"/>
    <mergeCell ref="B5:C5"/>
  </mergeCells>
  <printOptions/>
  <pageMargins left="0.91" right="0.9055118110236221" top="0.7874015748031497" bottom="0.984251968503937" header="0.5118110236220472" footer="0.3937007874015748"/>
  <pageSetup horizontalDpi="600" verticalDpi="600" orientation="portrait" paperSize="9" scale="92" r:id="rId1"/>
  <headerFooter alignWithMargins="0">
    <oddFooter>&amp;C&amp;"ＭＳ 明朝,標準"-&amp;A-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P8"/>
  <sheetViews>
    <sheetView view="pageBreakPreview" zoomScaleNormal="90" zoomScaleSheetLayoutView="100" zoomScalePageLayoutView="0" workbookViewId="0" topLeftCell="A1">
      <selection activeCell="G4" sqref="G4:H4"/>
    </sheetView>
  </sheetViews>
  <sheetFormatPr defaultColWidth="2.375" defaultRowHeight="15" customHeight="1"/>
  <cols>
    <col min="1" max="1" width="2.375" style="1" customWidth="1"/>
    <col min="2" max="5" width="8.75390625" style="1" customWidth="1"/>
    <col min="6" max="6" width="12.875" style="1" customWidth="1"/>
    <col min="7" max="10" width="8.75390625" style="1" customWidth="1"/>
    <col min="11" max="16" width="3.00390625" style="1" customWidth="1"/>
    <col min="17" max="16384" width="2.375" style="1" customWidth="1"/>
  </cols>
  <sheetData>
    <row r="1" ht="22.5" customHeight="1">
      <c r="B1" s="1" t="s">
        <v>172</v>
      </c>
    </row>
    <row r="3" spans="2:10" ht="38.25" customHeight="1">
      <c r="B3" s="874" t="s">
        <v>502</v>
      </c>
      <c r="C3" s="874"/>
      <c r="D3" s="874" t="s">
        <v>503</v>
      </c>
      <c r="E3" s="874"/>
      <c r="F3" s="875" t="s">
        <v>656</v>
      </c>
      <c r="G3" s="878" t="s">
        <v>173</v>
      </c>
      <c r="H3" s="878"/>
      <c r="I3" s="878"/>
      <c r="J3" s="878"/>
    </row>
    <row r="4" spans="2:10" ht="38.25" customHeight="1">
      <c r="B4" s="301" t="s">
        <v>674</v>
      </c>
      <c r="C4" s="300" t="s">
        <v>675</v>
      </c>
      <c r="D4" s="299" t="s">
        <v>674</v>
      </c>
      <c r="E4" s="300" t="s">
        <v>675</v>
      </c>
      <c r="F4" s="876"/>
      <c r="G4" s="878" t="s">
        <v>298</v>
      </c>
      <c r="H4" s="878"/>
      <c r="I4" s="878" t="s">
        <v>299</v>
      </c>
      <c r="J4" s="878"/>
    </row>
    <row r="5" spans="2:10" ht="38.25" customHeight="1">
      <c r="B5" s="158" t="s">
        <v>501</v>
      </c>
      <c r="C5" s="159" t="s">
        <v>657</v>
      </c>
      <c r="D5" s="158" t="s">
        <v>501</v>
      </c>
      <c r="E5" s="159" t="s">
        <v>657</v>
      </c>
      <c r="F5" s="877"/>
      <c r="G5" s="5" t="s">
        <v>659</v>
      </c>
      <c r="H5" s="4" t="s">
        <v>658</v>
      </c>
      <c r="I5" s="8" t="s">
        <v>659</v>
      </c>
      <c r="J5" s="7" t="s">
        <v>658</v>
      </c>
    </row>
    <row r="6" spans="2:10" ht="104.25" customHeight="1">
      <c r="B6" s="2">
        <v>67596</v>
      </c>
      <c r="C6" s="128">
        <v>67104</v>
      </c>
      <c r="D6" s="3">
        <v>9.6</v>
      </c>
      <c r="E6" s="129">
        <v>9.6</v>
      </c>
      <c r="F6" s="3">
        <v>7026.6</v>
      </c>
      <c r="G6" s="3">
        <v>94.9</v>
      </c>
      <c r="H6" s="130">
        <v>94.6</v>
      </c>
      <c r="I6" s="9">
        <v>62.5</v>
      </c>
      <c r="J6" s="131">
        <v>62.7</v>
      </c>
    </row>
    <row r="7" ht="15" customHeight="1">
      <c r="B7" s="6" t="s">
        <v>296</v>
      </c>
    </row>
    <row r="8" spans="2:16" ht="15" customHeight="1">
      <c r="B8" s="6" t="s">
        <v>297</v>
      </c>
      <c r="P8" s="25"/>
    </row>
  </sheetData>
  <sheetProtection/>
  <mergeCells count="6">
    <mergeCell ref="B3:C3"/>
    <mergeCell ref="D3:E3"/>
    <mergeCell ref="F3:F5"/>
    <mergeCell ref="G3:J3"/>
    <mergeCell ref="G4:H4"/>
    <mergeCell ref="I4:J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 topLeftCell="A31">
      <selection activeCell="M42" sqref="M42"/>
    </sheetView>
  </sheetViews>
  <sheetFormatPr defaultColWidth="9.00390625" defaultRowHeight="15" customHeight="1"/>
  <cols>
    <col min="1" max="1" width="2.375" style="94" customWidth="1"/>
    <col min="2" max="2" width="9.75390625" style="94" customWidth="1"/>
    <col min="3" max="6" width="9.75390625" style="94" bestFit="1" customWidth="1"/>
    <col min="7" max="7" width="9.75390625" style="94" customWidth="1"/>
    <col min="8" max="10" width="9.75390625" style="94" bestFit="1" customWidth="1"/>
    <col min="11" max="11" width="9.75390625" style="94" customWidth="1"/>
    <col min="12" max="16384" width="9.00390625" style="94" customWidth="1"/>
  </cols>
  <sheetData>
    <row r="1" spans="1:11" ht="22.5" customHeight="1">
      <c r="A1" s="93" t="s">
        <v>596</v>
      </c>
      <c r="C1" s="95"/>
      <c r="D1" s="95"/>
      <c r="E1" s="95"/>
      <c r="F1" s="95"/>
      <c r="G1" s="95"/>
      <c r="H1" s="95"/>
      <c r="I1" s="95"/>
      <c r="J1" s="95"/>
      <c r="K1" s="95"/>
    </row>
    <row r="2" spans="2:11" ht="15" customHeight="1">
      <c r="B2" s="95"/>
      <c r="C2" s="95"/>
      <c r="D2" s="95"/>
      <c r="E2" s="95"/>
      <c r="F2" s="95"/>
      <c r="G2" s="95"/>
      <c r="H2" s="95"/>
      <c r="I2" s="95"/>
      <c r="J2" s="96"/>
      <c r="K2" s="97" t="s">
        <v>259</v>
      </c>
    </row>
    <row r="3" spans="2:11" ht="18.75" customHeight="1">
      <c r="B3" s="320" t="s">
        <v>207</v>
      </c>
      <c r="C3" s="322" t="s">
        <v>0</v>
      </c>
      <c r="D3" s="323" t="s">
        <v>305</v>
      </c>
      <c r="E3" s="320"/>
      <c r="F3" s="324"/>
      <c r="G3" s="320" t="s">
        <v>207</v>
      </c>
      <c r="H3" s="322" t="s">
        <v>0</v>
      </c>
      <c r="I3" s="323" t="s">
        <v>5</v>
      </c>
      <c r="J3" s="320"/>
      <c r="K3" s="320"/>
    </row>
    <row r="4" spans="2:11" ht="18.75" customHeight="1">
      <c r="B4" s="321"/>
      <c r="C4" s="322"/>
      <c r="D4" s="286" t="s">
        <v>289</v>
      </c>
      <c r="E4" s="98" t="s">
        <v>2</v>
      </c>
      <c r="F4" s="99" t="s">
        <v>3</v>
      </c>
      <c r="G4" s="321"/>
      <c r="H4" s="322"/>
      <c r="I4" s="100" t="s">
        <v>289</v>
      </c>
      <c r="J4" s="99" t="s">
        <v>2</v>
      </c>
      <c r="K4" s="101" t="s">
        <v>3</v>
      </c>
    </row>
    <row r="5" spans="2:11" ht="19.5" customHeight="1">
      <c r="B5" s="284" t="s">
        <v>671</v>
      </c>
      <c r="C5" s="287">
        <v>1948</v>
      </c>
      <c r="D5" s="282">
        <v>11786</v>
      </c>
      <c r="E5" s="102">
        <v>5839</v>
      </c>
      <c r="F5" s="102">
        <v>5947</v>
      </c>
      <c r="G5" s="284" t="s">
        <v>4</v>
      </c>
      <c r="H5" s="287">
        <v>20643</v>
      </c>
      <c r="I5" s="282">
        <v>63532</v>
      </c>
      <c r="J5" s="102">
        <v>32522</v>
      </c>
      <c r="K5" s="103">
        <v>31010</v>
      </c>
    </row>
    <row r="6" spans="2:11" ht="19.5" customHeight="1">
      <c r="B6" s="284" t="s">
        <v>340</v>
      </c>
      <c r="C6" s="287">
        <v>1962</v>
      </c>
      <c r="D6" s="282">
        <v>11867</v>
      </c>
      <c r="E6" s="102">
        <v>5892</v>
      </c>
      <c r="F6" s="102">
        <v>5975</v>
      </c>
      <c r="G6" s="284" t="s">
        <v>313</v>
      </c>
      <c r="H6" s="287">
        <v>21425</v>
      </c>
      <c r="I6" s="282">
        <v>65011</v>
      </c>
      <c r="J6" s="102">
        <v>33237</v>
      </c>
      <c r="K6" s="103">
        <v>31774</v>
      </c>
    </row>
    <row r="7" spans="2:11" ht="19.5" customHeight="1">
      <c r="B7" s="284" t="s">
        <v>543</v>
      </c>
      <c r="C7" s="287">
        <v>1989</v>
      </c>
      <c r="D7" s="282">
        <v>12106</v>
      </c>
      <c r="E7" s="102">
        <v>6032</v>
      </c>
      <c r="F7" s="102">
        <v>6074</v>
      </c>
      <c r="G7" s="284" t="s">
        <v>314</v>
      </c>
      <c r="H7" s="287">
        <v>21807</v>
      </c>
      <c r="I7" s="282">
        <v>65409</v>
      </c>
      <c r="J7" s="102">
        <v>33435</v>
      </c>
      <c r="K7" s="103">
        <v>31974</v>
      </c>
    </row>
    <row r="8" spans="2:11" ht="19.5" customHeight="1">
      <c r="B8" s="284" t="s">
        <v>544</v>
      </c>
      <c r="C8" s="287">
        <v>2014</v>
      </c>
      <c r="D8" s="282">
        <v>12113</v>
      </c>
      <c r="E8" s="102">
        <v>6008</v>
      </c>
      <c r="F8" s="102">
        <v>6105</v>
      </c>
      <c r="G8" s="284" t="s">
        <v>315</v>
      </c>
      <c r="H8" s="287">
        <v>22312</v>
      </c>
      <c r="I8" s="282">
        <v>65837</v>
      </c>
      <c r="J8" s="102">
        <v>33645</v>
      </c>
      <c r="K8" s="103">
        <v>32192</v>
      </c>
    </row>
    <row r="9" spans="2:11" ht="19.5" customHeight="1">
      <c r="B9" s="284" t="s">
        <v>545</v>
      </c>
      <c r="C9" s="287">
        <v>2032</v>
      </c>
      <c r="D9" s="282">
        <v>12121</v>
      </c>
      <c r="E9" s="102">
        <v>6033</v>
      </c>
      <c r="F9" s="102">
        <v>6088</v>
      </c>
      <c r="G9" s="284" t="s">
        <v>317</v>
      </c>
      <c r="H9" s="287">
        <v>22834</v>
      </c>
      <c r="I9" s="282">
        <v>66554</v>
      </c>
      <c r="J9" s="102">
        <v>33992</v>
      </c>
      <c r="K9" s="103">
        <v>32562</v>
      </c>
    </row>
    <row r="10" spans="2:11" ht="19.5" customHeight="1">
      <c r="B10" s="284" t="s">
        <v>546</v>
      </c>
      <c r="C10" s="287">
        <v>2039</v>
      </c>
      <c r="D10" s="282">
        <v>12126</v>
      </c>
      <c r="E10" s="102">
        <v>6027</v>
      </c>
      <c r="F10" s="102">
        <v>6099</v>
      </c>
      <c r="G10" s="284" t="s">
        <v>316</v>
      </c>
      <c r="H10" s="287">
        <v>23318</v>
      </c>
      <c r="I10" s="282">
        <v>66885</v>
      </c>
      <c r="J10" s="102">
        <v>34198</v>
      </c>
      <c r="K10" s="103">
        <v>32687</v>
      </c>
    </row>
    <row r="11" spans="2:11" ht="19.5" customHeight="1">
      <c r="B11" s="284" t="s">
        <v>547</v>
      </c>
      <c r="C11" s="287">
        <v>2068</v>
      </c>
      <c r="D11" s="282">
        <v>12199</v>
      </c>
      <c r="E11" s="102">
        <v>6066</v>
      </c>
      <c r="F11" s="102">
        <v>6133</v>
      </c>
      <c r="G11" s="284" t="s">
        <v>318</v>
      </c>
      <c r="H11" s="287">
        <v>23737</v>
      </c>
      <c r="I11" s="282">
        <v>67153</v>
      </c>
      <c r="J11" s="102">
        <v>34320</v>
      </c>
      <c r="K11" s="103">
        <v>32833</v>
      </c>
    </row>
    <row r="12" spans="2:11" ht="19.5" customHeight="1">
      <c r="B12" s="284" t="s">
        <v>548</v>
      </c>
      <c r="C12" s="287">
        <v>2097</v>
      </c>
      <c r="D12" s="282">
        <v>12163</v>
      </c>
      <c r="E12" s="102">
        <v>6056</v>
      </c>
      <c r="F12" s="102">
        <v>6107</v>
      </c>
      <c r="G12" s="284" t="s">
        <v>319</v>
      </c>
      <c r="H12" s="287">
        <v>23802</v>
      </c>
      <c r="I12" s="282">
        <v>66614</v>
      </c>
      <c r="J12" s="102">
        <v>33997</v>
      </c>
      <c r="K12" s="103">
        <v>32617</v>
      </c>
    </row>
    <row r="13" spans="2:11" ht="19.5" customHeight="1">
      <c r="B13" s="284" t="s">
        <v>549</v>
      </c>
      <c r="C13" s="287">
        <v>2129</v>
      </c>
      <c r="D13" s="282">
        <v>12259</v>
      </c>
      <c r="E13" s="102">
        <v>6135</v>
      </c>
      <c r="F13" s="102">
        <v>6124</v>
      </c>
      <c r="G13" s="284" t="s">
        <v>320</v>
      </c>
      <c r="H13" s="287">
        <v>23954</v>
      </c>
      <c r="I13" s="282">
        <v>66314</v>
      </c>
      <c r="J13" s="102">
        <v>33873</v>
      </c>
      <c r="K13" s="103">
        <v>32441</v>
      </c>
    </row>
    <row r="14" spans="2:11" ht="19.5" customHeight="1">
      <c r="B14" s="284" t="s">
        <v>550</v>
      </c>
      <c r="C14" s="287">
        <v>2129</v>
      </c>
      <c r="D14" s="282">
        <v>12490</v>
      </c>
      <c r="E14" s="102">
        <v>6288</v>
      </c>
      <c r="F14" s="102">
        <v>6202</v>
      </c>
      <c r="G14" s="284" t="s">
        <v>336</v>
      </c>
      <c r="H14" s="287">
        <v>24091</v>
      </c>
      <c r="I14" s="282">
        <v>66310</v>
      </c>
      <c r="J14" s="102">
        <v>33824</v>
      </c>
      <c r="K14" s="103">
        <v>32486</v>
      </c>
    </row>
    <row r="15" spans="2:11" ht="19.5" customHeight="1">
      <c r="B15" s="284" t="s">
        <v>551</v>
      </c>
      <c r="C15" s="287">
        <v>2455</v>
      </c>
      <c r="D15" s="282">
        <v>13189</v>
      </c>
      <c r="E15" s="102">
        <v>6728</v>
      </c>
      <c r="F15" s="102">
        <v>6461</v>
      </c>
      <c r="G15" s="284" t="s">
        <v>575</v>
      </c>
      <c r="H15" s="287">
        <v>24267</v>
      </c>
      <c r="I15" s="282">
        <v>66061</v>
      </c>
      <c r="J15" s="102">
        <v>33653</v>
      </c>
      <c r="K15" s="103">
        <v>32408</v>
      </c>
    </row>
    <row r="16" spans="2:11" ht="19.5" customHeight="1">
      <c r="B16" s="284" t="s">
        <v>552</v>
      </c>
      <c r="C16" s="287">
        <v>2723</v>
      </c>
      <c r="D16" s="282">
        <v>13610</v>
      </c>
      <c r="E16" s="102">
        <v>7042</v>
      </c>
      <c r="F16" s="102">
        <v>6568</v>
      </c>
      <c r="G16" s="284" t="s">
        <v>576</v>
      </c>
      <c r="H16" s="287">
        <v>24471</v>
      </c>
      <c r="I16" s="282">
        <v>66026</v>
      </c>
      <c r="J16" s="102">
        <v>33621</v>
      </c>
      <c r="K16" s="103">
        <v>32405</v>
      </c>
    </row>
    <row r="17" spans="2:11" ht="19.5" customHeight="1">
      <c r="B17" s="284" t="s">
        <v>553</v>
      </c>
      <c r="C17" s="287">
        <v>5666</v>
      </c>
      <c r="D17" s="282">
        <v>22930</v>
      </c>
      <c r="E17" s="102">
        <v>11697</v>
      </c>
      <c r="F17" s="102">
        <v>11233</v>
      </c>
      <c r="G17" s="284" t="s">
        <v>577</v>
      </c>
      <c r="H17" s="287">
        <v>24490</v>
      </c>
      <c r="I17" s="282">
        <v>65532</v>
      </c>
      <c r="J17" s="102">
        <v>33212</v>
      </c>
      <c r="K17" s="103">
        <v>32320</v>
      </c>
    </row>
    <row r="18" spans="2:11" ht="19.5" customHeight="1">
      <c r="B18" s="284" t="s">
        <v>554</v>
      </c>
      <c r="C18" s="287">
        <v>7785</v>
      </c>
      <c r="D18" s="282">
        <v>27662</v>
      </c>
      <c r="E18" s="102">
        <v>14046</v>
      </c>
      <c r="F18" s="102">
        <v>13616</v>
      </c>
      <c r="G18" s="284" t="s">
        <v>578</v>
      </c>
      <c r="H18" s="287">
        <v>24925</v>
      </c>
      <c r="I18" s="282">
        <v>65742</v>
      </c>
      <c r="J18" s="102">
        <v>33297</v>
      </c>
      <c r="K18" s="103">
        <v>32445</v>
      </c>
    </row>
    <row r="19" spans="2:11" ht="19.5" customHeight="1">
      <c r="B19" s="284" t="s">
        <v>555</v>
      </c>
      <c r="C19" s="287">
        <v>9250</v>
      </c>
      <c r="D19" s="282">
        <v>32643</v>
      </c>
      <c r="E19" s="102">
        <v>16617</v>
      </c>
      <c r="F19" s="102">
        <v>16026</v>
      </c>
      <c r="G19" s="284" t="s">
        <v>579</v>
      </c>
      <c r="H19" s="287">
        <v>25110</v>
      </c>
      <c r="I19" s="282">
        <v>65756</v>
      </c>
      <c r="J19" s="102">
        <v>33219</v>
      </c>
      <c r="K19" s="103">
        <v>32537</v>
      </c>
    </row>
    <row r="20" spans="2:11" ht="19.5" customHeight="1">
      <c r="B20" s="284" t="s">
        <v>556</v>
      </c>
      <c r="C20" s="287">
        <v>10468</v>
      </c>
      <c r="D20" s="282">
        <v>35201</v>
      </c>
      <c r="E20" s="102">
        <v>18345</v>
      </c>
      <c r="F20" s="102">
        <v>16856</v>
      </c>
      <c r="G20" s="284" t="s">
        <v>580</v>
      </c>
      <c r="H20" s="287">
        <v>25412</v>
      </c>
      <c r="I20" s="282">
        <v>65811</v>
      </c>
      <c r="J20" s="102">
        <v>33228</v>
      </c>
      <c r="K20" s="103">
        <v>32583</v>
      </c>
    </row>
    <row r="21" spans="2:11" ht="19.5" customHeight="1">
      <c r="B21" s="284" t="s">
        <v>557</v>
      </c>
      <c r="C21" s="287">
        <v>11933</v>
      </c>
      <c r="D21" s="282">
        <v>39791</v>
      </c>
      <c r="E21" s="102">
        <v>20815</v>
      </c>
      <c r="F21" s="102">
        <v>18976</v>
      </c>
      <c r="G21" s="284" t="s">
        <v>581</v>
      </c>
      <c r="H21" s="287">
        <v>25945</v>
      </c>
      <c r="I21" s="282">
        <v>66387</v>
      </c>
      <c r="J21" s="102">
        <v>33509</v>
      </c>
      <c r="K21" s="103">
        <v>32878</v>
      </c>
    </row>
    <row r="22" spans="2:11" ht="19.5" customHeight="1">
      <c r="B22" s="284" t="s">
        <v>558</v>
      </c>
      <c r="C22" s="287">
        <v>12422</v>
      </c>
      <c r="D22" s="282">
        <v>41866</v>
      </c>
      <c r="E22" s="102">
        <v>21800</v>
      </c>
      <c r="F22" s="102">
        <v>20066</v>
      </c>
      <c r="G22" s="284" t="s">
        <v>582</v>
      </c>
      <c r="H22" s="287">
        <v>26589</v>
      </c>
      <c r="I22" s="282">
        <v>67343</v>
      </c>
      <c r="J22" s="102">
        <v>33968</v>
      </c>
      <c r="K22" s="103">
        <v>33375</v>
      </c>
    </row>
    <row r="23" spans="2:11" ht="19.5" customHeight="1">
      <c r="B23" s="284" t="s">
        <v>559</v>
      </c>
      <c r="C23" s="287">
        <v>13249</v>
      </c>
      <c r="D23" s="282">
        <v>44094</v>
      </c>
      <c r="E23" s="102">
        <v>23064</v>
      </c>
      <c r="F23" s="102">
        <v>21030</v>
      </c>
      <c r="G23" s="284" t="s">
        <v>583</v>
      </c>
      <c r="H23" s="287">
        <v>27027</v>
      </c>
      <c r="I23" s="282">
        <v>67855</v>
      </c>
      <c r="J23" s="102">
        <v>34218</v>
      </c>
      <c r="K23" s="103">
        <v>33637</v>
      </c>
    </row>
    <row r="24" spans="2:11" ht="19.5" customHeight="1">
      <c r="B24" s="284" t="s">
        <v>560</v>
      </c>
      <c r="C24" s="287">
        <v>13825</v>
      </c>
      <c r="D24" s="282">
        <v>46096</v>
      </c>
      <c r="E24" s="102">
        <v>24107</v>
      </c>
      <c r="F24" s="102">
        <v>21989</v>
      </c>
      <c r="G24" s="284" t="s">
        <v>584</v>
      </c>
      <c r="H24" s="287">
        <v>27638</v>
      </c>
      <c r="I24" s="282">
        <v>68728</v>
      </c>
      <c r="J24" s="102">
        <v>34617</v>
      </c>
      <c r="K24" s="103">
        <v>34111</v>
      </c>
    </row>
    <row r="25" spans="2:11" ht="19.5" customHeight="1">
      <c r="B25" s="284" t="s">
        <v>561</v>
      </c>
      <c r="C25" s="287">
        <v>14379</v>
      </c>
      <c r="D25" s="282">
        <v>47951</v>
      </c>
      <c r="E25" s="102">
        <v>25358</v>
      </c>
      <c r="F25" s="102">
        <v>22593</v>
      </c>
      <c r="G25" s="284" t="s">
        <v>585</v>
      </c>
      <c r="H25" s="287">
        <v>28122</v>
      </c>
      <c r="I25" s="282">
        <v>69559</v>
      </c>
      <c r="J25" s="102">
        <v>34983</v>
      </c>
      <c r="K25" s="103">
        <v>34576</v>
      </c>
    </row>
    <row r="26" spans="2:11" ht="19.5" customHeight="1">
      <c r="B26" s="284" t="s">
        <v>562</v>
      </c>
      <c r="C26" s="287">
        <v>14684</v>
      </c>
      <c r="D26" s="282">
        <v>49445</v>
      </c>
      <c r="E26" s="102">
        <v>25729</v>
      </c>
      <c r="F26" s="102">
        <v>23716</v>
      </c>
      <c r="G26" s="284" t="s">
        <v>586</v>
      </c>
      <c r="H26" s="287">
        <v>28452</v>
      </c>
      <c r="I26" s="282">
        <v>70150</v>
      </c>
      <c r="J26" s="102">
        <v>35250</v>
      </c>
      <c r="K26" s="103">
        <v>34900</v>
      </c>
    </row>
    <row r="27" spans="2:11" ht="19.5" customHeight="1">
      <c r="B27" s="284" t="s">
        <v>563</v>
      </c>
      <c r="C27" s="288">
        <v>15078</v>
      </c>
      <c r="D27" s="282">
        <v>50926</v>
      </c>
      <c r="E27" s="102">
        <v>26405</v>
      </c>
      <c r="F27" s="102">
        <v>24521</v>
      </c>
      <c r="G27" s="284" t="s">
        <v>587</v>
      </c>
      <c r="H27" s="287">
        <v>28740</v>
      </c>
      <c r="I27" s="282">
        <v>70423</v>
      </c>
      <c r="J27" s="102">
        <v>35413</v>
      </c>
      <c r="K27" s="103">
        <v>35010</v>
      </c>
    </row>
    <row r="28" spans="2:11" ht="19.5" customHeight="1">
      <c r="B28" s="284" t="s">
        <v>564</v>
      </c>
      <c r="C28" s="288">
        <v>15937</v>
      </c>
      <c r="D28" s="282">
        <v>53513</v>
      </c>
      <c r="E28" s="102">
        <v>27864</v>
      </c>
      <c r="F28" s="102">
        <v>25649</v>
      </c>
      <c r="G28" s="284" t="s">
        <v>588</v>
      </c>
      <c r="H28" s="287">
        <v>29092</v>
      </c>
      <c r="I28" s="282">
        <v>70740</v>
      </c>
      <c r="J28" s="102">
        <v>35557</v>
      </c>
      <c r="K28" s="103">
        <v>35183</v>
      </c>
    </row>
    <row r="29" spans="2:11" ht="19.5" customHeight="1">
      <c r="B29" s="284" t="s">
        <v>565</v>
      </c>
      <c r="C29" s="287">
        <v>16646</v>
      </c>
      <c r="D29" s="282">
        <v>55265</v>
      </c>
      <c r="E29" s="102">
        <v>28698</v>
      </c>
      <c r="F29" s="102">
        <v>26567</v>
      </c>
      <c r="G29" s="284" t="s">
        <v>324</v>
      </c>
      <c r="H29" s="287">
        <v>29761</v>
      </c>
      <c r="I29" s="282">
        <v>71975</v>
      </c>
      <c r="J29" s="102">
        <v>36016</v>
      </c>
      <c r="K29" s="103">
        <v>35959</v>
      </c>
    </row>
    <row r="30" spans="2:11" ht="19.5" customHeight="1">
      <c r="B30" s="284" t="s">
        <v>566</v>
      </c>
      <c r="C30" s="287">
        <v>17053</v>
      </c>
      <c r="D30" s="282">
        <v>56389</v>
      </c>
      <c r="E30" s="102">
        <v>29242</v>
      </c>
      <c r="F30" s="102">
        <v>27147</v>
      </c>
      <c r="G30" s="284" t="s">
        <v>325</v>
      </c>
      <c r="H30" s="295">
        <v>30086</v>
      </c>
      <c r="I30" s="90">
        <v>71991</v>
      </c>
      <c r="J30" s="102">
        <v>36008</v>
      </c>
      <c r="K30" s="103">
        <v>35983</v>
      </c>
    </row>
    <row r="31" spans="2:11" ht="19.5" customHeight="1">
      <c r="B31" s="284" t="s">
        <v>567</v>
      </c>
      <c r="C31" s="287">
        <v>17182</v>
      </c>
      <c r="D31" s="282">
        <v>56698</v>
      </c>
      <c r="E31" s="102">
        <v>29388</v>
      </c>
      <c r="F31" s="102">
        <v>27310</v>
      </c>
      <c r="G31" s="284" t="s">
        <v>326</v>
      </c>
      <c r="H31" s="288">
        <v>30354</v>
      </c>
      <c r="I31" s="105">
        <v>71984</v>
      </c>
      <c r="J31" s="104">
        <v>35962</v>
      </c>
      <c r="K31" s="106">
        <v>36022</v>
      </c>
    </row>
    <row r="32" spans="2:11" ht="19.5" customHeight="1">
      <c r="B32" s="284" t="s">
        <v>568</v>
      </c>
      <c r="C32" s="287">
        <v>17465</v>
      </c>
      <c r="D32" s="282">
        <v>57360</v>
      </c>
      <c r="E32" s="102">
        <v>29718</v>
      </c>
      <c r="F32" s="102">
        <v>27642</v>
      </c>
      <c r="G32" s="284" t="s">
        <v>505</v>
      </c>
      <c r="H32" s="288">
        <v>30719</v>
      </c>
      <c r="I32" s="105">
        <v>72165</v>
      </c>
      <c r="J32" s="104">
        <v>36048</v>
      </c>
      <c r="K32" s="106">
        <v>36117</v>
      </c>
    </row>
    <row r="33" spans="2:11" ht="19.5" customHeight="1">
      <c r="B33" s="284" t="s">
        <v>569</v>
      </c>
      <c r="C33" s="287">
        <v>17797</v>
      </c>
      <c r="D33" s="282">
        <v>57963</v>
      </c>
      <c r="E33" s="102">
        <v>30004</v>
      </c>
      <c r="F33" s="102">
        <v>27959</v>
      </c>
      <c r="G33" s="284" t="s">
        <v>506</v>
      </c>
      <c r="H33" s="295">
        <v>31084</v>
      </c>
      <c r="I33" s="90">
        <v>72275</v>
      </c>
      <c r="J33" s="91">
        <v>36022</v>
      </c>
      <c r="K33" s="92">
        <v>36253</v>
      </c>
    </row>
    <row r="34" spans="2:11" ht="19.5" customHeight="1">
      <c r="B34" s="284" t="s">
        <v>570</v>
      </c>
      <c r="C34" s="287">
        <v>18268</v>
      </c>
      <c r="D34" s="282">
        <v>59083</v>
      </c>
      <c r="E34" s="102">
        <v>30574</v>
      </c>
      <c r="F34" s="102">
        <v>28509</v>
      </c>
      <c r="G34" s="284" t="s">
        <v>508</v>
      </c>
      <c r="H34" s="295">
        <v>31445</v>
      </c>
      <c r="I34" s="90">
        <v>72510</v>
      </c>
      <c r="J34" s="91">
        <v>36125</v>
      </c>
      <c r="K34" s="92">
        <v>36385</v>
      </c>
    </row>
    <row r="35" spans="2:11" ht="19.5" customHeight="1">
      <c r="B35" s="284" t="s">
        <v>571</v>
      </c>
      <c r="C35" s="287">
        <v>18534</v>
      </c>
      <c r="D35" s="282">
        <v>59781</v>
      </c>
      <c r="E35" s="102">
        <v>30839</v>
      </c>
      <c r="F35" s="102">
        <v>28942</v>
      </c>
      <c r="G35" s="284" t="s">
        <v>542</v>
      </c>
      <c r="H35" s="296">
        <v>31688</v>
      </c>
      <c r="I35" s="135">
        <v>72433</v>
      </c>
      <c r="J35" s="136">
        <v>36092</v>
      </c>
      <c r="K35" s="137">
        <v>36341</v>
      </c>
    </row>
    <row r="36" spans="2:11" ht="19.5" customHeight="1">
      <c r="B36" s="284" t="s">
        <v>346</v>
      </c>
      <c r="C36" s="287">
        <v>18788</v>
      </c>
      <c r="D36" s="282">
        <v>60090</v>
      </c>
      <c r="E36" s="102">
        <v>30949</v>
      </c>
      <c r="F36" s="102">
        <v>29141</v>
      </c>
      <c r="G36" s="284" t="s">
        <v>649</v>
      </c>
      <c r="H36" s="296">
        <v>32025</v>
      </c>
      <c r="I36" s="290">
        <v>72277</v>
      </c>
      <c r="J36" s="134">
        <v>35982</v>
      </c>
      <c r="K36" s="137">
        <v>36295</v>
      </c>
    </row>
    <row r="37" spans="2:11" ht="19.5" customHeight="1">
      <c r="B37" s="284" t="s">
        <v>572</v>
      </c>
      <c r="C37" s="287">
        <v>19139</v>
      </c>
      <c r="D37" s="282">
        <v>60693</v>
      </c>
      <c r="E37" s="102">
        <v>31219</v>
      </c>
      <c r="F37" s="103">
        <v>29474</v>
      </c>
      <c r="G37" s="284" t="s">
        <v>314</v>
      </c>
      <c r="H37" s="296">
        <v>32321</v>
      </c>
      <c r="I37" s="290">
        <v>72000</v>
      </c>
      <c r="J37" s="134">
        <v>35868</v>
      </c>
      <c r="K37" s="137">
        <v>36132</v>
      </c>
    </row>
    <row r="38" spans="2:11" ht="19.5" customHeight="1">
      <c r="B38" s="284" t="s">
        <v>573</v>
      </c>
      <c r="C38" s="287">
        <v>19539</v>
      </c>
      <c r="D38" s="282">
        <v>61289</v>
      </c>
      <c r="E38" s="102">
        <v>31533</v>
      </c>
      <c r="F38" s="103">
        <v>29756</v>
      </c>
      <c r="G38" s="292" t="s">
        <v>315</v>
      </c>
      <c r="H38" s="297">
        <v>32388</v>
      </c>
      <c r="I38" s="291">
        <v>71615</v>
      </c>
      <c r="J38" s="138">
        <v>35601</v>
      </c>
      <c r="K38" s="139">
        <v>36014</v>
      </c>
    </row>
    <row r="39" spans="2:11" ht="19.5" customHeight="1">
      <c r="B39" s="285" t="s">
        <v>574</v>
      </c>
      <c r="C39" s="289">
        <v>19996</v>
      </c>
      <c r="D39" s="283">
        <v>62451</v>
      </c>
      <c r="E39" s="107">
        <v>31962</v>
      </c>
      <c r="F39" s="112">
        <v>30489</v>
      </c>
      <c r="G39" s="293" t="s">
        <v>317</v>
      </c>
      <c r="H39" s="298">
        <v>32647</v>
      </c>
      <c r="I39" s="294">
        <f>SUM(J39:K39)</f>
        <v>71236</v>
      </c>
      <c r="J39" s="317">
        <v>35389</v>
      </c>
      <c r="K39" s="318">
        <v>35847</v>
      </c>
    </row>
    <row r="40" spans="2:11" ht="15" customHeight="1">
      <c r="B40" s="108" t="s">
        <v>257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2:11" ht="15" customHeight="1">
      <c r="B41" s="109" t="s">
        <v>258</v>
      </c>
      <c r="C41" s="110"/>
      <c r="D41" s="110"/>
      <c r="E41" s="110"/>
      <c r="F41" s="110"/>
      <c r="G41" s="110"/>
      <c r="H41" s="110"/>
      <c r="I41" s="110"/>
      <c r="J41" s="110"/>
      <c r="K41" s="110"/>
    </row>
    <row r="42" spans="2:11" ht="24.75" customHeight="1"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ht="15" customHeight="1">
      <c r="B43" s="111"/>
    </row>
    <row r="44" ht="15" customHeight="1">
      <c r="B44" s="111"/>
    </row>
    <row r="45" ht="15" customHeight="1">
      <c r="B45" s="111"/>
    </row>
    <row r="46" ht="15" customHeight="1">
      <c r="B46" s="111"/>
    </row>
  </sheetData>
  <sheetProtection/>
  <mergeCells count="6">
    <mergeCell ref="B3:B4"/>
    <mergeCell ref="C3:C4"/>
    <mergeCell ref="D3:F3"/>
    <mergeCell ref="G3:G4"/>
    <mergeCell ref="H3:H4"/>
    <mergeCell ref="I3:K3"/>
  </mergeCells>
  <printOptions/>
  <pageMargins left="0.7874015748031497" right="0.9055118110236221" top="0.7874015748031497" bottom="0.7874015748031497" header="0.5118110236220472" footer="0.3937007874015748"/>
  <pageSetup fitToHeight="1" fitToWidth="1" horizontalDpi="600" verticalDpi="600" orientation="portrait" paperSize="9" scale="85" r:id="rId1"/>
  <headerFooter alignWithMargins="0">
    <oddFooter>&amp;C&amp;"ＭＳ 明朝,標準"&amp;12-&amp;A-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view="pageBreakPreview" zoomScaleNormal="70" zoomScaleSheetLayoutView="100" workbookViewId="0" topLeftCell="A1">
      <selection activeCell="H4" sqref="H4"/>
    </sheetView>
  </sheetViews>
  <sheetFormatPr defaultColWidth="9.00390625" defaultRowHeight="15" customHeight="1"/>
  <cols>
    <col min="1" max="1" width="2.375" style="11" customWidth="1"/>
    <col min="2" max="2" width="17.375" style="11" customWidth="1"/>
    <col min="3" max="7" width="10.625" style="11" customWidth="1"/>
    <col min="8" max="8" width="12.25390625" style="11" customWidth="1"/>
    <col min="9" max="16384" width="9.00390625" style="11" customWidth="1"/>
  </cols>
  <sheetData>
    <row r="1" ht="22.5" customHeight="1">
      <c r="A1" s="10" t="s">
        <v>597</v>
      </c>
    </row>
    <row r="2" spans="7:8" ht="15" customHeight="1">
      <c r="G2" s="325" t="s">
        <v>639</v>
      </c>
      <c r="H2" s="325"/>
    </row>
    <row r="3" spans="2:8" ht="24.75" customHeight="1">
      <c r="B3" s="326" t="s">
        <v>21</v>
      </c>
      <c r="C3" s="326" t="s">
        <v>306</v>
      </c>
      <c r="D3" s="328" t="s">
        <v>245</v>
      </c>
      <c r="E3" s="329"/>
      <c r="F3" s="329"/>
      <c r="G3" s="879" t="s">
        <v>22</v>
      </c>
      <c r="H3" s="881" t="s">
        <v>307</v>
      </c>
    </row>
    <row r="4" spans="2:8" ht="24.75" customHeight="1">
      <c r="B4" s="327"/>
      <c r="C4" s="327"/>
      <c r="D4" s="13" t="s">
        <v>2</v>
      </c>
      <c r="E4" s="14" t="s">
        <v>3</v>
      </c>
      <c r="F4" s="14" t="s">
        <v>23</v>
      </c>
      <c r="G4" s="880" t="s">
        <v>77</v>
      </c>
      <c r="H4" s="882" t="s">
        <v>670</v>
      </c>
    </row>
    <row r="5" spans="2:9" ht="52.5" customHeight="1">
      <c r="B5" s="15" t="s">
        <v>263</v>
      </c>
      <c r="C5" s="160">
        <v>63</v>
      </c>
      <c r="D5" s="160">
        <v>61</v>
      </c>
      <c r="E5" s="161">
        <v>107</v>
      </c>
      <c r="F5" s="162">
        <f>SUM(D5:E5)</f>
        <v>168</v>
      </c>
      <c r="G5" s="163">
        <v>0.51</v>
      </c>
      <c r="H5" s="164">
        <f>F5/G5</f>
        <v>329.4117647058823</v>
      </c>
      <c r="I5" s="16"/>
    </row>
    <row r="6" spans="2:8" ht="30" customHeight="1">
      <c r="B6" s="17" t="s">
        <v>504</v>
      </c>
      <c r="C6" s="165" t="s">
        <v>308</v>
      </c>
      <c r="D6" s="165" t="s">
        <v>308</v>
      </c>
      <c r="E6" s="166" t="s">
        <v>308</v>
      </c>
      <c r="F6" s="167" t="s">
        <v>308</v>
      </c>
      <c r="G6" s="168">
        <v>0.48</v>
      </c>
      <c r="H6" s="169" t="s">
        <v>308</v>
      </c>
    </row>
    <row r="7" spans="2:8" ht="30" customHeight="1">
      <c r="B7" s="18" t="s">
        <v>7</v>
      </c>
      <c r="C7" s="170">
        <v>6521</v>
      </c>
      <c r="D7" s="170">
        <v>7217</v>
      </c>
      <c r="E7" s="171">
        <v>6977</v>
      </c>
      <c r="F7" s="172">
        <f aca="true" t="shared" si="0" ref="F7:F20">SUM(D7:E7)</f>
        <v>14194</v>
      </c>
      <c r="G7" s="168">
        <v>1.28</v>
      </c>
      <c r="H7" s="173">
        <f>F7/G7</f>
        <v>11089.0625</v>
      </c>
    </row>
    <row r="8" spans="2:8" ht="30" customHeight="1">
      <c r="B8" s="18" t="s">
        <v>8</v>
      </c>
      <c r="C8" s="170">
        <v>3149</v>
      </c>
      <c r="D8" s="170">
        <v>3531</v>
      </c>
      <c r="E8" s="171">
        <v>3534</v>
      </c>
      <c r="F8" s="172">
        <f t="shared" si="0"/>
        <v>7065</v>
      </c>
      <c r="G8" s="168">
        <v>1.05</v>
      </c>
      <c r="H8" s="173">
        <f aca="true" t="shared" si="1" ref="H8:H20">F8/G8</f>
        <v>6728.571428571428</v>
      </c>
    </row>
    <row r="9" spans="2:8" ht="30" customHeight="1">
      <c r="B9" s="18" t="s">
        <v>10</v>
      </c>
      <c r="C9" s="170">
        <v>1268</v>
      </c>
      <c r="D9" s="170">
        <v>1369</v>
      </c>
      <c r="E9" s="171">
        <v>1247</v>
      </c>
      <c r="F9" s="172">
        <f t="shared" si="0"/>
        <v>2616</v>
      </c>
      <c r="G9" s="168">
        <v>1.4</v>
      </c>
      <c r="H9" s="173">
        <f t="shared" si="1"/>
        <v>1868.5714285714287</v>
      </c>
    </row>
    <row r="10" spans="2:8" ht="30" customHeight="1">
      <c r="B10" s="18" t="s">
        <v>11</v>
      </c>
      <c r="C10" s="170">
        <v>2368</v>
      </c>
      <c r="D10" s="170">
        <v>2454</v>
      </c>
      <c r="E10" s="171">
        <v>2457</v>
      </c>
      <c r="F10" s="172">
        <f t="shared" si="0"/>
        <v>4911</v>
      </c>
      <c r="G10" s="168">
        <v>1.34</v>
      </c>
      <c r="H10" s="173">
        <f t="shared" si="1"/>
        <v>3664.9253731343283</v>
      </c>
    </row>
    <row r="11" spans="2:8" ht="30" customHeight="1">
      <c r="B11" s="18" t="s">
        <v>12</v>
      </c>
      <c r="C11" s="170">
        <v>2611</v>
      </c>
      <c r="D11" s="170">
        <v>3011</v>
      </c>
      <c r="E11" s="171">
        <v>2990</v>
      </c>
      <c r="F11" s="172">
        <f t="shared" si="0"/>
        <v>6001</v>
      </c>
      <c r="G11" s="168">
        <v>1.21</v>
      </c>
      <c r="H11" s="173">
        <f t="shared" si="1"/>
        <v>4959.5041322314055</v>
      </c>
    </row>
    <row r="12" spans="2:8" ht="30" customHeight="1">
      <c r="B12" s="18" t="s">
        <v>13</v>
      </c>
      <c r="C12" s="170">
        <v>2162</v>
      </c>
      <c r="D12" s="170">
        <v>2338</v>
      </c>
      <c r="E12" s="171">
        <v>2558</v>
      </c>
      <c r="F12" s="172">
        <f t="shared" si="0"/>
        <v>4896</v>
      </c>
      <c r="G12" s="168">
        <v>0.7</v>
      </c>
      <c r="H12" s="173">
        <f t="shared" si="1"/>
        <v>6994.285714285715</v>
      </c>
    </row>
    <row r="13" spans="2:8" ht="30" customHeight="1">
      <c r="B13" s="18" t="s">
        <v>14</v>
      </c>
      <c r="C13" s="170">
        <v>1776</v>
      </c>
      <c r="D13" s="170">
        <v>2079</v>
      </c>
      <c r="E13" s="171">
        <v>1966</v>
      </c>
      <c r="F13" s="172">
        <f t="shared" si="0"/>
        <v>4045</v>
      </c>
      <c r="G13" s="168">
        <v>0.67</v>
      </c>
      <c r="H13" s="173">
        <f t="shared" si="1"/>
        <v>6037.31343283582</v>
      </c>
    </row>
    <row r="14" spans="2:8" ht="30" customHeight="1">
      <c r="B14" s="18" t="s">
        <v>15</v>
      </c>
      <c r="C14" s="170">
        <v>998</v>
      </c>
      <c r="D14" s="170">
        <v>1141</v>
      </c>
      <c r="E14" s="171">
        <v>1171</v>
      </c>
      <c r="F14" s="172">
        <f t="shared" si="0"/>
        <v>2312</v>
      </c>
      <c r="G14" s="168">
        <v>0.92</v>
      </c>
      <c r="H14" s="173">
        <f t="shared" si="1"/>
        <v>2513.0434782608695</v>
      </c>
    </row>
    <row r="15" spans="2:8" ht="30" customHeight="1">
      <c r="B15" s="18" t="s">
        <v>16</v>
      </c>
      <c r="C15" s="170">
        <v>1543</v>
      </c>
      <c r="D15" s="170">
        <v>1828</v>
      </c>
      <c r="E15" s="171">
        <v>1732</v>
      </c>
      <c r="F15" s="172">
        <f t="shared" si="0"/>
        <v>3560</v>
      </c>
      <c r="G15" s="168">
        <v>1</v>
      </c>
      <c r="H15" s="173">
        <f t="shared" si="1"/>
        <v>3560</v>
      </c>
    </row>
    <row r="16" spans="2:8" ht="30" customHeight="1">
      <c r="B16" s="18" t="s">
        <v>17</v>
      </c>
      <c r="C16" s="170">
        <v>1640</v>
      </c>
      <c r="D16" s="170">
        <v>1800</v>
      </c>
      <c r="E16" s="171">
        <v>1809</v>
      </c>
      <c r="F16" s="172">
        <f t="shared" si="0"/>
        <v>3609</v>
      </c>
      <c r="G16" s="168">
        <v>1.13</v>
      </c>
      <c r="H16" s="173">
        <f t="shared" si="1"/>
        <v>3193.8053097345137</v>
      </c>
    </row>
    <row r="17" spans="2:8" ht="30" customHeight="1">
      <c r="B17" s="18" t="s">
        <v>18</v>
      </c>
      <c r="C17" s="170">
        <v>3594</v>
      </c>
      <c r="D17" s="170">
        <v>2498</v>
      </c>
      <c r="E17" s="171">
        <v>3618</v>
      </c>
      <c r="F17" s="172">
        <f t="shared" si="0"/>
        <v>6116</v>
      </c>
      <c r="G17" s="168">
        <v>0.56</v>
      </c>
      <c r="H17" s="173">
        <f t="shared" si="1"/>
        <v>10921.42857142857</v>
      </c>
    </row>
    <row r="18" spans="2:8" ht="30" customHeight="1">
      <c r="B18" s="18" t="s">
        <v>19</v>
      </c>
      <c r="C18" s="170">
        <v>1770</v>
      </c>
      <c r="D18" s="170">
        <v>2071</v>
      </c>
      <c r="E18" s="171">
        <v>2039</v>
      </c>
      <c r="F18" s="172">
        <f t="shared" si="0"/>
        <v>4110</v>
      </c>
      <c r="G18" s="168">
        <v>1.33</v>
      </c>
      <c r="H18" s="173">
        <f t="shared" si="1"/>
        <v>3090.2255639097743</v>
      </c>
    </row>
    <row r="19" spans="2:8" ht="30" customHeight="1">
      <c r="B19" s="18" t="s">
        <v>9</v>
      </c>
      <c r="C19" s="170">
        <v>1403</v>
      </c>
      <c r="D19" s="170">
        <v>1486</v>
      </c>
      <c r="E19" s="171">
        <v>1361</v>
      </c>
      <c r="F19" s="172">
        <f t="shared" si="0"/>
        <v>2847</v>
      </c>
      <c r="G19" s="168">
        <v>0.9</v>
      </c>
      <c r="H19" s="173">
        <f t="shared" si="1"/>
        <v>3163.333333333333</v>
      </c>
    </row>
    <row r="20" spans="2:8" ht="30" customHeight="1">
      <c r="B20" s="19" t="s">
        <v>20</v>
      </c>
      <c r="C20" s="174">
        <v>2024</v>
      </c>
      <c r="D20" s="174">
        <v>2341</v>
      </c>
      <c r="E20" s="175">
        <v>2227</v>
      </c>
      <c r="F20" s="172">
        <f t="shared" si="0"/>
        <v>4568</v>
      </c>
      <c r="G20" s="176">
        <v>0.89</v>
      </c>
      <c r="H20" s="173">
        <f t="shared" si="1"/>
        <v>5132.5842696629215</v>
      </c>
    </row>
    <row r="21" spans="2:8" ht="49.5" customHeight="1">
      <c r="B21" s="20" t="s">
        <v>6</v>
      </c>
      <c r="C21" s="177">
        <f>SUM(C5:C20)</f>
        <v>32890</v>
      </c>
      <c r="D21" s="177">
        <f>SUM(D5:D20)</f>
        <v>35225</v>
      </c>
      <c r="E21" s="178">
        <f>SUM(E5:E20)</f>
        <v>35793</v>
      </c>
      <c r="F21" s="178">
        <f>SUM(F5:F20)</f>
        <v>71018</v>
      </c>
      <c r="G21" s="179">
        <f>SUM(G5:G20)</f>
        <v>15.370000000000003</v>
      </c>
      <c r="H21" s="180">
        <f>F21/G21</f>
        <v>4620.559531554976</v>
      </c>
    </row>
    <row r="22" spans="2:8" ht="15" customHeight="1">
      <c r="B22" s="21" t="s">
        <v>243</v>
      </c>
      <c r="C22" s="22"/>
      <c r="D22" s="22"/>
      <c r="E22" s="22"/>
      <c r="F22" s="22"/>
      <c r="G22" s="22"/>
      <c r="H22" s="22"/>
    </row>
    <row r="23" ht="15" customHeight="1">
      <c r="B23" s="21" t="s">
        <v>249</v>
      </c>
    </row>
    <row r="24" spans="2:8" ht="15" customHeight="1">
      <c r="B24" s="21" t="s">
        <v>247</v>
      </c>
      <c r="H24" s="16"/>
    </row>
    <row r="25" ht="15" customHeight="1">
      <c r="B25" s="21" t="s">
        <v>248</v>
      </c>
    </row>
  </sheetData>
  <sheetProtection/>
  <mergeCells count="4">
    <mergeCell ref="G2:H2"/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9"/>
  <sheetViews>
    <sheetView showZeros="0" view="pageBreakPreview" zoomScaleNormal="70" zoomScaleSheetLayoutView="100" workbookViewId="0" topLeftCell="A1">
      <selection activeCell="AV33" sqref="AV33"/>
    </sheetView>
  </sheetViews>
  <sheetFormatPr defaultColWidth="2.375" defaultRowHeight="15" customHeight="1"/>
  <cols>
    <col min="1" max="1" width="2.375" style="182" customWidth="1"/>
    <col min="2" max="3" width="2.875" style="182" customWidth="1"/>
    <col min="4" max="4" width="3.00390625" style="182" customWidth="1"/>
    <col min="5" max="6" width="1.875" style="182" customWidth="1"/>
    <col min="7" max="9" width="2.375" style="182" customWidth="1"/>
    <col min="10" max="10" width="3.625" style="182" customWidth="1"/>
    <col min="11" max="28" width="2.375" style="182" customWidth="1"/>
    <col min="29" max="29" width="2.25390625" style="182" customWidth="1"/>
    <col min="30" max="33" width="2.375" style="182" customWidth="1"/>
    <col min="34" max="34" width="1.37890625" style="182" customWidth="1"/>
    <col min="35" max="16384" width="2.375" style="182" customWidth="1"/>
  </cols>
  <sheetData>
    <row r="1" ht="17.25">
      <c r="A1" s="181" t="s">
        <v>598</v>
      </c>
    </row>
    <row r="2" spans="1:34" ht="17.25">
      <c r="A2" s="181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4" t="s">
        <v>521</v>
      </c>
    </row>
    <row r="3" spans="2:34" ht="15" customHeight="1">
      <c r="B3" s="361" t="s">
        <v>531</v>
      </c>
      <c r="C3" s="341"/>
      <c r="D3" s="341"/>
      <c r="E3" s="341"/>
      <c r="F3" s="341"/>
      <c r="G3" s="366" t="s">
        <v>530</v>
      </c>
      <c r="H3" s="341"/>
      <c r="I3" s="341"/>
      <c r="J3" s="367"/>
      <c r="K3" s="361" t="s">
        <v>520</v>
      </c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67"/>
      <c r="Z3" s="411" t="s">
        <v>519</v>
      </c>
      <c r="AA3" s="411"/>
      <c r="AB3" s="411"/>
      <c r="AC3" s="411"/>
      <c r="AD3" s="411" t="s">
        <v>518</v>
      </c>
      <c r="AE3" s="411"/>
      <c r="AF3" s="411"/>
      <c r="AG3" s="411"/>
      <c r="AH3" s="411"/>
    </row>
    <row r="4" spans="2:34" ht="30" customHeight="1">
      <c r="B4" s="362"/>
      <c r="C4" s="339"/>
      <c r="D4" s="339"/>
      <c r="E4" s="339"/>
      <c r="F4" s="339"/>
      <c r="G4" s="362"/>
      <c r="H4" s="339"/>
      <c r="I4" s="339"/>
      <c r="J4" s="339"/>
      <c r="K4" s="382" t="s">
        <v>2</v>
      </c>
      <c r="L4" s="378"/>
      <c r="M4" s="378"/>
      <c r="N4" s="378"/>
      <c r="O4" s="378"/>
      <c r="P4" s="380" t="s">
        <v>3</v>
      </c>
      <c r="Q4" s="378"/>
      <c r="R4" s="378"/>
      <c r="S4" s="378"/>
      <c r="T4" s="378"/>
      <c r="U4" s="380" t="s">
        <v>532</v>
      </c>
      <c r="V4" s="378"/>
      <c r="W4" s="378"/>
      <c r="X4" s="378"/>
      <c r="Y4" s="379"/>
      <c r="Z4" s="411"/>
      <c r="AA4" s="411"/>
      <c r="AB4" s="411"/>
      <c r="AC4" s="411"/>
      <c r="AD4" s="411"/>
      <c r="AE4" s="411"/>
      <c r="AF4" s="411"/>
      <c r="AG4" s="411"/>
      <c r="AH4" s="411"/>
    </row>
    <row r="5" spans="2:34" ht="15" customHeight="1">
      <c r="B5" s="332" t="s">
        <v>591</v>
      </c>
      <c r="C5" s="333"/>
      <c r="D5" s="186" t="s">
        <v>313</v>
      </c>
      <c r="E5" s="429" t="s">
        <v>592</v>
      </c>
      <c r="F5" s="430"/>
      <c r="G5" s="363">
        <v>72382</v>
      </c>
      <c r="H5" s="364"/>
      <c r="I5" s="364"/>
      <c r="J5" s="365"/>
      <c r="K5" s="401">
        <v>8466</v>
      </c>
      <c r="L5" s="392"/>
      <c r="M5" s="392"/>
      <c r="N5" s="392"/>
      <c r="O5" s="400"/>
      <c r="P5" s="399">
        <v>10513</v>
      </c>
      <c r="Q5" s="392"/>
      <c r="R5" s="392"/>
      <c r="S5" s="392"/>
      <c r="T5" s="400"/>
      <c r="U5" s="335">
        <f>SUM(K5:T5)</f>
        <v>18979</v>
      </c>
      <c r="V5" s="335"/>
      <c r="W5" s="335"/>
      <c r="X5" s="335"/>
      <c r="Y5" s="393"/>
      <c r="Z5" s="424">
        <v>26.2</v>
      </c>
      <c r="AA5" s="425"/>
      <c r="AB5" s="425"/>
      <c r="AC5" s="426"/>
      <c r="AD5" s="419">
        <v>146</v>
      </c>
      <c r="AE5" s="420"/>
      <c r="AF5" s="420"/>
      <c r="AG5" s="420"/>
      <c r="AH5" s="421"/>
    </row>
    <row r="6" spans="2:34" ht="15" customHeight="1">
      <c r="B6" s="330"/>
      <c r="C6" s="331"/>
      <c r="D6" s="187">
        <v>3</v>
      </c>
      <c r="E6" s="338"/>
      <c r="F6" s="337"/>
      <c r="G6" s="363">
        <v>72023</v>
      </c>
      <c r="H6" s="364"/>
      <c r="I6" s="364"/>
      <c r="J6" s="365"/>
      <c r="K6" s="334">
        <v>8544</v>
      </c>
      <c r="L6" s="335"/>
      <c r="M6" s="335"/>
      <c r="N6" s="335"/>
      <c r="O6" s="391"/>
      <c r="P6" s="390">
        <v>10606</v>
      </c>
      <c r="Q6" s="335"/>
      <c r="R6" s="335"/>
      <c r="S6" s="335"/>
      <c r="T6" s="391"/>
      <c r="U6" s="335">
        <f>SUM(K6:T6)</f>
        <v>19150</v>
      </c>
      <c r="V6" s="335"/>
      <c r="W6" s="335"/>
      <c r="X6" s="335"/>
      <c r="Y6" s="393"/>
      <c r="Z6" s="424">
        <v>26.6</v>
      </c>
      <c r="AA6" s="425"/>
      <c r="AB6" s="425"/>
      <c r="AC6" s="426"/>
      <c r="AD6" s="419">
        <v>171</v>
      </c>
      <c r="AE6" s="420"/>
      <c r="AF6" s="420"/>
      <c r="AG6" s="420"/>
      <c r="AH6" s="421"/>
    </row>
    <row r="7" spans="2:34" ht="15" customHeight="1">
      <c r="B7" s="330"/>
      <c r="C7" s="331"/>
      <c r="D7" s="187">
        <v>4</v>
      </c>
      <c r="E7" s="337"/>
      <c r="F7" s="338"/>
      <c r="G7" s="363">
        <v>71872</v>
      </c>
      <c r="H7" s="364"/>
      <c r="I7" s="364"/>
      <c r="J7" s="365"/>
      <c r="K7" s="334">
        <v>8560</v>
      </c>
      <c r="L7" s="335"/>
      <c r="M7" s="335"/>
      <c r="N7" s="335"/>
      <c r="O7" s="391"/>
      <c r="P7" s="390">
        <v>10637</v>
      </c>
      <c r="Q7" s="335"/>
      <c r="R7" s="335"/>
      <c r="S7" s="335"/>
      <c r="T7" s="391"/>
      <c r="U7" s="335">
        <f>SUM(K7:T7)</f>
        <v>19197</v>
      </c>
      <c r="V7" s="335"/>
      <c r="W7" s="335"/>
      <c r="X7" s="335"/>
      <c r="Y7" s="393"/>
      <c r="Z7" s="425">
        <v>26.7</v>
      </c>
      <c r="AA7" s="425"/>
      <c r="AB7" s="425"/>
      <c r="AC7" s="426"/>
      <c r="AD7" s="420">
        <v>47</v>
      </c>
      <c r="AE7" s="420"/>
      <c r="AF7" s="420"/>
      <c r="AG7" s="420"/>
      <c r="AH7" s="421"/>
    </row>
    <row r="8" spans="2:34" ht="15" customHeight="1">
      <c r="B8" s="330"/>
      <c r="C8" s="331"/>
      <c r="D8" s="187">
        <v>5</v>
      </c>
      <c r="E8" s="338"/>
      <c r="F8" s="338"/>
      <c r="G8" s="363">
        <v>71296</v>
      </c>
      <c r="H8" s="364"/>
      <c r="I8" s="364"/>
      <c r="J8" s="365"/>
      <c r="K8" s="334">
        <v>8510</v>
      </c>
      <c r="L8" s="335"/>
      <c r="M8" s="335"/>
      <c r="N8" s="335"/>
      <c r="O8" s="391"/>
      <c r="P8" s="390">
        <v>10641</v>
      </c>
      <c r="Q8" s="335"/>
      <c r="R8" s="335"/>
      <c r="S8" s="335"/>
      <c r="T8" s="391"/>
      <c r="U8" s="335">
        <f>SUM(K8:T8)</f>
        <v>19151</v>
      </c>
      <c r="V8" s="335"/>
      <c r="W8" s="335"/>
      <c r="X8" s="335"/>
      <c r="Y8" s="393"/>
      <c r="Z8" s="424">
        <v>26.9</v>
      </c>
      <c r="AA8" s="425"/>
      <c r="AB8" s="425"/>
      <c r="AC8" s="426"/>
      <c r="AD8" s="420">
        <v>-46</v>
      </c>
      <c r="AE8" s="420"/>
      <c r="AF8" s="420"/>
      <c r="AG8" s="420"/>
      <c r="AH8" s="421"/>
    </row>
    <row r="9" spans="2:34" ht="15" customHeight="1">
      <c r="B9" s="427"/>
      <c r="C9" s="428"/>
      <c r="D9" s="188">
        <v>6</v>
      </c>
      <c r="E9" s="339"/>
      <c r="F9" s="339"/>
      <c r="G9" s="343">
        <v>71018</v>
      </c>
      <c r="H9" s="344"/>
      <c r="I9" s="344"/>
      <c r="J9" s="345"/>
      <c r="K9" s="360">
        <v>8488</v>
      </c>
      <c r="L9" s="356"/>
      <c r="M9" s="356"/>
      <c r="N9" s="356"/>
      <c r="O9" s="357"/>
      <c r="P9" s="355">
        <v>10638</v>
      </c>
      <c r="Q9" s="356"/>
      <c r="R9" s="356"/>
      <c r="S9" s="356"/>
      <c r="T9" s="357"/>
      <c r="U9" s="356">
        <f>SUM(K9:T9)</f>
        <v>19126</v>
      </c>
      <c r="V9" s="356"/>
      <c r="W9" s="356"/>
      <c r="X9" s="356"/>
      <c r="Y9" s="383"/>
      <c r="Z9" s="416">
        <v>26.9</v>
      </c>
      <c r="AA9" s="417"/>
      <c r="AB9" s="417"/>
      <c r="AC9" s="418"/>
      <c r="AD9" s="422">
        <v>-25</v>
      </c>
      <c r="AE9" s="422"/>
      <c r="AF9" s="422"/>
      <c r="AG9" s="422"/>
      <c r="AH9" s="423"/>
    </row>
    <row r="10" spans="2:34" ht="15" customHeight="1">
      <c r="B10" s="183" t="s">
        <v>683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</row>
    <row r="11" spans="2:34" ht="15" customHeight="1"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</row>
    <row r="13" spans="1:34" ht="15" customHeight="1">
      <c r="A13" s="181" t="s">
        <v>599</v>
      </c>
      <c r="AH13" s="189"/>
    </row>
    <row r="14" spans="1:34" ht="1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4" t="s">
        <v>640</v>
      </c>
    </row>
    <row r="15" spans="1:34" ht="15" customHeight="1">
      <c r="A15" s="183"/>
      <c r="B15" s="361" t="s">
        <v>517</v>
      </c>
      <c r="C15" s="341"/>
      <c r="D15" s="341"/>
      <c r="E15" s="341"/>
      <c r="F15" s="367"/>
      <c r="G15" s="366" t="s">
        <v>522</v>
      </c>
      <c r="H15" s="341"/>
      <c r="I15" s="341"/>
      <c r="J15" s="367"/>
      <c r="K15" s="413" t="s">
        <v>523</v>
      </c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1" t="s">
        <v>519</v>
      </c>
      <c r="AA15" s="411"/>
      <c r="AB15" s="411"/>
      <c r="AC15" s="411"/>
      <c r="AD15" s="411" t="s">
        <v>524</v>
      </c>
      <c r="AE15" s="411"/>
      <c r="AF15" s="411"/>
      <c r="AG15" s="411"/>
      <c r="AH15" s="411"/>
    </row>
    <row r="16" spans="1:34" ht="30" customHeight="1">
      <c r="A16" s="183"/>
      <c r="B16" s="362"/>
      <c r="C16" s="339"/>
      <c r="D16" s="339"/>
      <c r="E16" s="339"/>
      <c r="F16" s="375"/>
      <c r="G16" s="362"/>
      <c r="H16" s="339"/>
      <c r="I16" s="339"/>
      <c r="J16" s="375"/>
      <c r="K16" s="379" t="s">
        <v>2</v>
      </c>
      <c r="L16" s="412"/>
      <c r="M16" s="412"/>
      <c r="N16" s="412"/>
      <c r="O16" s="382"/>
      <c r="P16" s="380" t="s">
        <v>3</v>
      </c>
      <c r="Q16" s="378"/>
      <c r="R16" s="378"/>
      <c r="S16" s="378"/>
      <c r="T16" s="381"/>
      <c r="U16" s="378" t="s">
        <v>532</v>
      </c>
      <c r="V16" s="378"/>
      <c r="W16" s="378"/>
      <c r="X16" s="378"/>
      <c r="Y16" s="378"/>
      <c r="Z16" s="411"/>
      <c r="AA16" s="411"/>
      <c r="AB16" s="411"/>
      <c r="AC16" s="411"/>
      <c r="AD16" s="411"/>
      <c r="AE16" s="411"/>
      <c r="AF16" s="411"/>
      <c r="AG16" s="411"/>
      <c r="AH16" s="411"/>
    </row>
    <row r="17" spans="1:34" ht="13.5">
      <c r="A17" s="183"/>
      <c r="B17" s="409" t="s">
        <v>15</v>
      </c>
      <c r="C17" s="410"/>
      <c r="D17" s="410"/>
      <c r="E17" s="410"/>
      <c r="F17" s="410"/>
      <c r="G17" s="401">
        <v>2312</v>
      </c>
      <c r="H17" s="392"/>
      <c r="I17" s="392"/>
      <c r="J17" s="392"/>
      <c r="K17" s="401">
        <v>307</v>
      </c>
      <c r="L17" s="392"/>
      <c r="M17" s="392"/>
      <c r="N17" s="392"/>
      <c r="O17" s="400"/>
      <c r="P17" s="399">
        <v>362</v>
      </c>
      <c r="Q17" s="392"/>
      <c r="R17" s="392"/>
      <c r="S17" s="392"/>
      <c r="T17" s="400"/>
      <c r="U17" s="335">
        <f>SUM(K17:T17)</f>
        <v>669</v>
      </c>
      <c r="V17" s="335"/>
      <c r="W17" s="335"/>
      <c r="X17" s="335"/>
      <c r="Y17" s="393"/>
      <c r="Z17" s="376">
        <v>28.9</v>
      </c>
      <c r="AA17" s="376"/>
      <c r="AB17" s="376"/>
      <c r="AC17" s="376"/>
      <c r="AD17" s="361" t="s">
        <v>526</v>
      </c>
      <c r="AE17" s="341"/>
      <c r="AF17" s="341"/>
      <c r="AG17" s="341"/>
      <c r="AH17" s="367"/>
    </row>
    <row r="18" spans="1:34" ht="13.5">
      <c r="A18" s="183"/>
      <c r="B18" s="402" t="s">
        <v>14</v>
      </c>
      <c r="C18" s="403"/>
      <c r="D18" s="403"/>
      <c r="E18" s="403"/>
      <c r="F18" s="403"/>
      <c r="G18" s="334">
        <v>4045</v>
      </c>
      <c r="H18" s="335"/>
      <c r="I18" s="335"/>
      <c r="J18" s="335"/>
      <c r="K18" s="334">
        <v>412</v>
      </c>
      <c r="L18" s="335"/>
      <c r="M18" s="335"/>
      <c r="N18" s="335"/>
      <c r="O18" s="391"/>
      <c r="P18" s="390">
        <v>468</v>
      </c>
      <c r="Q18" s="335"/>
      <c r="R18" s="335"/>
      <c r="S18" s="335"/>
      <c r="T18" s="391"/>
      <c r="U18" s="335">
        <f>SUM(K18:T18)</f>
        <v>880</v>
      </c>
      <c r="V18" s="335"/>
      <c r="W18" s="335"/>
      <c r="X18" s="335"/>
      <c r="Y18" s="393"/>
      <c r="Z18" s="377">
        <v>21.8</v>
      </c>
      <c r="AA18" s="377"/>
      <c r="AB18" s="377"/>
      <c r="AC18" s="377"/>
      <c r="AD18" s="374"/>
      <c r="AE18" s="338"/>
      <c r="AF18" s="338"/>
      <c r="AG18" s="338"/>
      <c r="AH18" s="337"/>
    </row>
    <row r="19" spans="1:34" ht="15" customHeight="1">
      <c r="A19" s="183"/>
      <c r="B19" s="402" t="s">
        <v>16</v>
      </c>
      <c r="C19" s="403"/>
      <c r="D19" s="403"/>
      <c r="E19" s="403"/>
      <c r="F19" s="403"/>
      <c r="G19" s="334">
        <v>3560</v>
      </c>
      <c r="H19" s="335"/>
      <c r="I19" s="335"/>
      <c r="J19" s="335"/>
      <c r="K19" s="334">
        <v>427</v>
      </c>
      <c r="L19" s="335"/>
      <c r="M19" s="335"/>
      <c r="N19" s="335"/>
      <c r="O19" s="391"/>
      <c r="P19" s="390">
        <v>489</v>
      </c>
      <c r="Q19" s="335"/>
      <c r="R19" s="335"/>
      <c r="S19" s="335"/>
      <c r="T19" s="391"/>
      <c r="U19" s="335">
        <f aca="true" t="shared" si="0" ref="U19:U31">SUM(K19:T19)</f>
        <v>916</v>
      </c>
      <c r="V19" s="335"/>
      <c r="W19" s="335"/>
      <c r="X19" s="335"/>
      <c r="Y19" s="393"/>
      <c r="Z19" s="377">
        <v>25.7</v>
      </c>
      <c r="AA19" s="377"/>
      <c r="AB19" s="377"/>
      <c r="AC19" s="377"/>
      <c r="AD19" s="374"/>
      <c r="AE19" s="338"/>
      <c r="AF19" s="338"/>
      <c r="AG19" s="338"/>
      <c r="AH19" s="337"/>
    </row>
    <row r="20" spans="1:34" ht="15" customHeight="1">
      <c r="A20" s="183"/>
      <c r="B20" s="404" t="s">
        <v>17</v>
      </c>
      <c r="C20" s="405"/>
      <c r="D20" s="405"/>
      <c r="E20" s="405"/>
      <c r="F20" s="405"/>
      <c r="G20" s="360">
        <v>3609</v>
      </c>
      <c r="H20" s="356"/>
      <c r="I20" s="356"/>
      <c r="J20" s="356"/>
      <c r="K20" s="360">
        <v>460</v>
      </c>
      <c r="L20" s="356"/>
      <c r="M20" s="356"/>
      <c r="N20" s="356"/>
      <c r="O20" s="357"/>
      <c r="P20" s="355">
        <v>533</v>
      </c>
      <c r="Q20" s="356"/>
      <c r="R20" s="356"/>
      <c r="S20" s="356"/>
      <c r="T20" s="357"/>
      <c r="U20" s="356">
        <f t="shared" si="0"/>
        <v>993</v>
      </c>
      <c r="V20" s="356"/>
      <c r="W20" s="356"/>
      <c r="X20" s="356"/>
      <c r="Y20" s="383"/>
      <c r="Z20" s="385">
        <v>27.5</v>
      </c>
      <c r="AA20" s="385"/>
      <c r="AB20" s="385"/>
      <c r="AC20" s="385"/>
      <c r="AD20" s="362"/>
      <c r="AE20" s="339"/>
      <c r="AF20" s="339"/>
      <c r="AG20" s="339"/>
      <c r="AH20" s="375"/>
    </row>
    <row r="21" spans="1:34" ht="15" customHeight="1">
      <c r="A21" s="183"/>
      <c r="B21" s="409" t="s">
        <v>19</v>
      </c>
      <c r="C21" s="410"/>
      <c r="D21" s="410"/>
      <c r="E21" s="410"/>
      <c r="F21" s="410"/>
      <c r="G21" s="401">
        <v>4110</v>
      </c>
      <c r="H21" s="392"/>
      <c r="I21" s="392"/>
      <c r="J21" s="392"/>
      <c r="K21" s="401">
        <v>448</v>
      </c>
      <c r="L21" s="392"/>
      <c r="M21" s="392"/>
      <c r="N21" s="392"/>
      <c r="O21" s="400"/>
      <c r="P21" s="399">
        <v>532</v>
      </c>
      <c r="Q21" s="392"/>
      <c r="R21" s="392"/>
      <c r="S21" s="392"/>
      <c r="T21" s="400"/>
      <c r="U21" s="392">
        <f t="shared" si="0"/>
        <v>980</v>
      </c>
      <c r="V21" s="392"/>
      <c r="W21" s="392"/>
      <c r="X21" s="392"/>
      <c r="Y21" s="392"/>
      <c r="Z21" s="395">
        <v>23.8</v>
      </c>
      <c r="AA21" s="376"/>
      <c r="AB21" s="376"/>
      <c r="AC21" s="376"/>
      <c r="AD21" s="361" t="s">
        <v>527</v>
      </c>
      <c r="AE21" s="341"/>
      <c r="AF21" s="341"/>
      <c r="AG21" s="341"/>
      <c r="AH21" s="367"/>
    </row>
    <row r="22" spans="1:34" ht="15" customHeight="1">
      <c r="A22" s="183"/>
      <c r="B22" s="402" t="s">
        <v>9</v>
      </c>
      <c r="C22" s="403"/>
      <c r="D22" s="403"/>
      <c r="E22" s="403"/>
      <c r="F22" s="403"/>
      <c r="G22" s="334">
        <v>2847</v>
      </c>
      <c r="H22" s="335"/>
      <c r="I22" s="335"/>
      <c r="J22" s="335"/>
      <c r="K22" s="334">
        <v>340</v>
      </c>
      <c r="L22" s="335"/>
      <c r="M22" s="335"/>
      <c r="N22" s="335"/>
      <c r="O22" s="391"/>
      <c r="P22" s="390">
        <v>348</v>
      </c>
      <c r="Q22" s="335"/>
      <c r="R22" s="335"/>
      <c r="S22" s="335"/>
      <c r="T22" s="391"/>
      <c r="U22" s="335">
        <f t="shared" si="0"/>
        <v>688</v>
      </c>
      <c r="V22" s="335"/>
      <c r="W22" s="335"/>
      <c r="X22" s="335"/>
      <c r="Y22" s="393"/>
      <c r="Z22" s="377">
        <v>24.2</v>
      </c>
      <c r="AA22" s="377"/>
      <c r="AB22" s="377"/>
      <c r="AC22" s="377"/>
      <c r="AD22" s="374"/>
      <c r="AE22" s="338"/>
      <c r="AF22" s="338"/>
      <c r="AG22" s="338"/>
      <c r="AH22" s="337"/>
    </row>
    <row r="23" spans="1:34" ht="15" customHeight="1">
      <c r="A23" s="183"/>
      <c r="B23" s="402" t="s">
        <v>20</v>
      </c>
      <c r="C23" s="403"/>
      <c r="D23" s="403"/>
      <c r="E23" s="403"/>
      <c r="F23" s="403"/>
      <c r="G23" s="334">
        <v>4568</v>
      </c>
      <c r="H23" s="335"/>
      <c r="I23" s="335"/>
      <c r="J23" s="335"/>
      <c r="K23" s="334">
        <v>505</v>
      </c>
      <c r="L23" s="335"/>
      <c r="M23" s="335"/>
      <c r="N23" s="335"/>
      <c r="O23" s="391"/>
      <c r="P23" s="390">
        <v>583</v>
      </c>
      <c r="Q23" s="335"/>
      <c r="R23" s="335"/>
      <c r="S23" s="335"/>
      <c r="T23" s="391"/>
      <c r="U23" s="335">
        <f t="shared" si="0"/>
        <v>1088</v>
      </c>
      <c r="V23" s="335"/>
      <c r="W23" s="335"/>
      <c r="X23" s="335"/>
      <c r="Y23" s="393"/>
      <c r="Z23" s="377">
        <v>23.8</v>
      </c>
      <c r="AA23" s="377"/>
      <c r="AB23" s="377"/>
      <c r="AC23" s="377"/>
      <c r="AD23" s="374"/>
      <c r="AE23" s="338"/>
      <c r="AF23" s="338"/>
      <c r="AG23" s="338"/>
      <c r="AH23" s="337"/>
    </row>
    <row r="24" spans="1:34" ht="13.5">
      <c r="A24" s="183"/>
      <c r="B24" s="402" t="s">
        <v>12</v>
      </c>
      <c r="C24" s="403"/>
      <c r="D24" s="403"/>
      <c r="E24" s="403"/>
      <c r="F24" s="403"/>
      <c r="G24" s="334">
        <v>6001</v>
      </c>
      <c r="H24" s="335"/>
      <c r="I24" s="335"/>
      <c r="J24" s="335"/>
      <c r="K24" s="334">
        <v>629</v>
      </c>
      <c r="L24" s="335"/>
      <c r="M24" s="335"/>
      <c r="N24" s="335"/>
      <c r="O24" s="391"/>
      <c r="P24" s="390">
        <v>749</v>
      </c>
      <c r="Q24" s="335"/>
      <c r="R24" s="335"/>
      <c r="S24" s="335"/>
      <c r="T24" s="391"/>
      <c r="U24" s="335">
        <f t="shared" si="0"/>
        <v>1378</v>
      </c>
      <c r="V24" s="335"/>
      <c r="W24" s="335"/>
      <c r="X24" s="335"/>
      <c r="Y24" s="393"/>
      <c r="Z24" s="377">
        <v>23</v>
      </c>
      <c r="AA24" s="377"/>
      <c r="AB24" s="377"/>
      <c r="AC24" s="377"/>
      <c r="AD24" s="374"/>
      <c r="AE24" s="338"/>
      <c r="AF24" s="338"/>
      <c r="AG24" s="338"/>
      <c r="AH24" s="337"/>
    </row>
    <row r="25" spans="1:34" ht="15" customHeight="1">
      <c r="A25" s="183"/>
      <c r="B25" s="402" t="s">
        <v>11</v>
      </c>
      <c r="C25" s="403"/>
      <c r="D25" s="403"/>
      <c r="E25" s="403"/>
      <c r="F25" s="403"/>
      <c r="G25" s="334">
        <v>4911</v>
      </c>
      <c r="H25" s="335"/>
      <c r="I25" s="335"/>
      <c r="J25" s="335"/>
      <c r="K25" s="334">
        <v>606</v>
      </c>
      <c r="L25" s="335"/>
      <c r="M25" s="335"/>
      <c r="N25" s="335"/>
      <c r="O25" s="391"/>
      <c r="P25" s="390">
        <v>752</v>
      </c>
      <c r="Q25" s="335"/>
      <c r="R25" s="335"/>
      <c r="S25" s="335"/>
      <c r="T25" s="391"/>
      <c r="U25" s="335">
        <f t="shared" si="0"/>
        <v>1358</v>
      </c>
      <c r="V25" s="335"/>
      <c r="W25" s="335"/>
      <c r="X25" s="335"/>
      <c r="Y25" s="393"/>
      <c r="Z25" s="377">
        <v>27.7</v>
      </c>
      <c r="AA25" s="377"/>
      <c r="AB25" s="377"/>
      <c r="AC25" s="377"/>
      <c r="AD25" s="374"/>
      <c r="AE25" s="338"/>
      <c r="AF25" s="338"/>
      <c r="AG25" s="338"/>
      <c r="AH25" s="337"/>
    </row>
    <row r="26" spans="1:34" ht="15" customHeight="1">
      <c r="A26" s="183"/>
      <c r="B26" s="402" t="s">
        <v>525</v>
      </c>
      <c r="C26" s="403"/>
      <c r="D26" s="403"/>
      <c r="E26" s="403"/>
      <c r="F26" s="403"/>
      <c r="G26" s="334">
        <v>168</v>
      </c>
      <c r="H26" s="335"/>
      <c r="I26" s="335"/>
      <c r="J26" s="335"/>
      <c r="K26" s="396" t="s">
        <v>673</v>
      </c>
      <c r="L26" s="397"/>
      <c r="M26" s="397"/>
      <c r="N26" s="397"/>
      <c r="O26" s="398"/>
      <c r="P26" s="390">
        <v>1</v>
      </c>
      <c r="Q26" s="335"/>
      <c r="R26" s="335"/>
      <c r="S26" s="335"/>
      <c r="T26" s="391"/>
      <c r="U26" s="335">
        <f>SUM(K26:T26)</f>
        <v>1</v>
      </c>
      <c r="V26" s="335"/>
      <c r="W26" s="335"/>
      <c r="X26" s="335"/>
      <c r="Y26" s="393"/>
      <c r="Z26" s="377">
        <v>0.6</v>
      </c>
      <c r="AA26" s="377"/>
      <c r="AB26" s="377"/>
      <c r="AC26" s="377"/>
      <c r="AD26" s="374"/>
      <c r="AE26" s="338"/>
      <c r="AF26" s="338"/>
      <c r="AG26" s="338"/>
      <c r="AH26" s="337"/>
    </row>
    <row r="27" spans="1:34" ht="15" customHeight="1">
      <c r="A27" s="183"/>
      <c r="B27" s="404" t="s">
        <v>13</v>
      </c>
      <c r="C27" s="405"/>
      <c r="D27" s="405"/>
      <c r="E27" s="405"/>
      <c r="F27" s="405"/>
      <c r="G27" s="360">
        <v>4896</v>
      </c>
      <c r="H27" s="356"/>
      <c r="I27" s="356"/>
      <c r="J27" s="356"/>
      <c r="K27" s="360">
        <v>537</v>
      </c>
      <c r="L27" s="356"/>
      <c r="M27" s="356"/>
      <c r="N27" s="356"/>
      <c r="O27" s="357"/>
      <c r="P27" s="355">
        <v>733</v>
      </c>
      <c r="Q27" s="356"/>
      <c r="R27" s="356"/>
      <c r="S27" s="356"/>
      <c r="T27" s="357"/>
      <c r="U27" s="335">
        <f t="shared" si="0"/>
        <v>1270</v>
      </c>
      <c r="V27" s="335"/>
      <c r="W27" s="335"/>
      <c r="X27" s="335"/>
      <c r="Y27" s="335"/>
      <c r="Z27" s="394">
        <v>25.9</v>
      </c>
      <c r="AA27" s="385"/>
      <c r="AB27" s="385"/>
      <c r="AC27" s="385"/>
      <c r="AD27" s="362"/>
      <c r="AE27" s="339"/>
      <c r="AF27" s="339"/>
      <c r="AG27" s="339"/>
      <c r="AH27" s="375"/>
    </row>
    <row r="28" spans="1:34" ht="15" customHeight="1">
      <c r="A28" s="183"/>
      <c r="B28" s="402" t="s">
        <v>10</v>
      </c>
      <c r="C28" s="403"/>
      <c r="D28" s="403"/>
      <c r="E28" s="403"/>
      <c r="F28" s="403"/>
      <c r="G28" s="334">
        <v>2616</v>
      </c>
      <c r="H28" s="335"/>
      <c r="I28" s="335"/>
      <c r="J28" s="335"/>
      <c r="K28" s="334">
        <v>326</v>
      </c>
      <c r="L28" s="335"/>
      <c r="M28" s="335"/>
      <c r="N28" s="335"/>
      <c r="O28" s="391"/>
      <c r="P28" s="390">
        <v>350</v>
      </c>
      <c r="Q28" s="335"/>
      <c r="R28" s="335"/>
      <c r="S28" s="335"/>
      <c r="T28" s="391"/>
      <c r="U28" s="392">
        <f t="shared" si="0"/>
        <v>676</v>
      </c>
      <c r="V28" s="392"/>
      <c r="W28" s="392"/>
      <c r="X28" s="392"/>
      <c r="Y28" s="392"/>
      <c r="Z28" s="384">
        <v>25.8</v>
      </c>
      <c r="AA28" s="377"/>
      <c r="AB28" s="377"/>
      <c r="AC28" s="377"/>
      <c r="AD28" s="374" t="s">
        <v>528</v>
      </c>
      <c r="AE28" s="338"/>
      <c r="AF28" s="338"/>
      <c r="AG28" s="338"/>
      <c r="AH28" s="337"/>
    </row>
    <row r="29" spans="1:34" ht="15" customHeight="1">
      <c r="A29" s="183"/>
      <c r="B29" s="402" t="s">
        <v>8</v>
      </c>
      <c r="C29" s="403"/>
      <c r="D29" s="403"/>
      <c r="E29" s="403"/>
      <c r="F29" s="403"/>
      <c r="G29" s="334">
        <v>7065</v>
      </c>
      <c r="H29" s="335"/>
      <c r="I29" s="335"/>
      <c r="J29" s="335"/>
      <c r="K29" s="334">
        <v>633</v>
      </c>
      <c r="L29" s="335"/>
      <c r="M29" s="335"/>
      <c r="N29" s="335"/>
      <c r="O29" s="391"/>
      <c r="P29" s="390">
        <v>835</v>
      </c>
      <c r="Q29" s="335"/>
      <c r="R29" s="335"/>
      <c r="S29" s="335"/>
      <c r="T29" s="391"/>
      <c r="U29" s="335">
        <f t="shared" si="0"/>
        <v>1468</v>
      </c>
      <c r="V29" s="335"/>
      <c r="W29" s="335"/>
      <c r="X29" s="335"/>
      <c r="Y29" s="393"/>
      <c r="Z29" s="377">
        <v>20.8</v>
      </c>
      <c r="AA29" s="377"/>
      <c r="AB29" s="377"/>
      <c r="AC29" s="377"/>
      <c r="AD29" s="374"/>
      <c r="AE29" s="338"/>
      <c r="AF29" s="338"/>
      <c r="AG29" s="338"/>
      <c r="AH29" s="337"/>
    </row>
    <row r="30" spans="1:34" ht="15" customHeight="1">
      <c r="A30" s="183"/>
      <c r="B30" s="404" t="s">
        <v>7</v>
      </c>
      <c r="C30" s="405"/>
      <c r="D30" s="405"/>
      <c r="E30" s="405"/>
      <c r="F30" s="405"/>
      <c r="G30" s="360">
        <v>14194</v>
      </c>
      <c r="H30" s="356"/>
      <c r="I30" s="356"/>
      <c r="J30" s="356"/>
      <c r="K30" s="360">
        <v>1646</v>
      </c>
      <c r="L30" s="356"/>
      <c r="M30" s="356"/>
      <c r="N30" s="356"/>
      <c r="O30" s="357"/>
      <c r="P30" s="355">
        <v>1895</v>
      </c>
      <c r="Q30" s="356"/>
      <c r="R30" s="356"/>
      <c r="S30" s="356"/>
      <c r="T30" s="357"/>
      <c r="U30" s="356">
        <f t="shared" si="0"/>
        <v>3541</v>
      </c>
      <c r="V30" s="356"/>
      <c r="W30" s="356"/>
      <c r="X30" s="356"/>
      <c r="Y30" s="383"/>
      <c r="Z30" s="385">
        <v>24.9</v>
      </c>
      <c r="AA30" s="385"/>
      <c r="AB30" s="385"/>
      <c r="AC30" s="386"/>
      <c r="AD30" s="362"/>
      <c r="AE30" s="339"/>
      <c r="AF30" s="339"/>
      <c r="AG30" s="339"/>
      <c r="AH30" s="375"/>
    </row>
    <row r="31" spans="1:34" ht="15" customHeight="1">
      <c r="A31" s="183"/>
      <c r="B31" s="402" t="s">
        <v>18</v>
      </c>
      <c r="C31" s="403"/>
      <c r="D31" s="403"/>
      <c r="E31" s="403"/>
      <c r="F31" s="403"/>
      <c r="G31" s="334">
        <v>6116</v>
      </c>
      <c r="H31" s="335"/>
      <c r="I31" s="335"/>
      <c r="J31" s="335"/>
      <c r="K31" s="334">
        <v>1212</v>
      </c>
      <c r="L31" s="335"/>
      <c r="M31" s="335"/>
      <c r="N31" s="335"/>
      <c r="O31" s="391"/>
      <c r="P31" s="390">
        <v>2008</v>
      </c>
      <c r="Q31" s="335"/>
      <c r="R31" s="335"/>
      <c r="S31" s="335"/>
      <c r="T31" s="391"/>
      <c r="U31" s="335">
        <f t="shared" si="0"/>
        <v>3220</v>
      </c>
      <c r="V31" s="335"/>
      <c r="W31" s="335"/>
      <c r="X31" s="335"/>
      <c r="Y31" s="335"/>
      <c r="Z31" s="384">
        <v>52.6</v>
      </c>
      <c r="AA31" s="377"/>
      <c r="AB31" s="377"/>
      <c r="AC31" s="377"/>
      <c r="AD31" s="371" t="s">
        <v>18</v>
      </c>
      <c r="AE31" s="372"/>
      <c r="AF31" s="372"/>
      <c r="AG31" s="372"/>
      <c r="AH31" s="373"/>
    </row>
    <row r="32" spans="1:34" ht="15" customHeight="1">
      <c r="A32" s="183"/>
      <c r="B32" s="406" t="s">
        <v>6</v>
      </c>
      <c r="C32" s="407"/>
      <c r="D32" s="407"/>
      <c r="E32" s="407"/>
      <c r="F32" s="408"/>
      <c r="G32" s="352">
        <f>SUM(G17:J31)</f>
        <v>71018</v>
      </c>
      <c r="H32" s="353"/>
      <c r="I32" s="353"/>
      <c r="J32" s="358"/>
      <c r="K32" s="352">
        <f>SUM(K17:O31)</f>
        <v>8488</v>
      </c>
      <c r="L32" s="353"/>
      <c r="M32" s="353"/>
      <c r="N32" s="353"/>
      <c r="O32" s="354"/>
      <c r="P32" s="359">
        <f>SUM(P17:T31)</f>
        <v>10638</v>
      </c>
      <c r="Q32" s="353"/>
      <c r="R32" s="353"/>
      <c r="S32" s="353"/>
      <c r="T32" s="354"/>
      <c r="U32" s="353">
        <f>SUM(U17:Y31)</f>
        <v>19126</v>
      </c>
      <c r="V32" s="353"/>
      <c r="W32" s="353"/>
      <c r="X32" s="353"/>
      <c r="Y32" s="358"/>
      <c r="Z32" s="387">
        <v>26.9</v>
      </c>
      <c r="AA32" s="388"/>
      <c r="AB32" s="388"/>
      <c r="AC32" s="389"/>
      <c r="AD32" s="371"/>
      <c r="AE32" s="372"/>
      <c r="AF32" s="372"/>
      <c r="AG32" s="372"/>
      <c r="AH32" s="373"/>
    </row>
    <row r="35" ht="15" customHeight="1">
      <c r="A35" s="181" t="s">
        <v>600</v>
      </c>
    </row>
    <row r="36" spans="2:34" ht="15" customHeight="1"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</row>
    <row r="37" spans="2:34" ht="15" customHeight="1">
      <c r="B37" s="361" t="s">
        <v>529</v>
      </c>
      <c r="C37" s="341"/>
      <c r="D37" s="341"/>
      <c r="E37" s="341"/>
      <c r="F37" s="341"/>
      <c r="G37" s="367"/>
      <c r="H37" s="366" t="s">
        <v>530</v>
      </c>
      <c r="I37" s="341"/>
      <c r="J37" s="341"/>
      <c r="K37" s="341"/>
      <c r="L37" s="341"/>
      <c r="M37" s="367"/>
      <c r="N37" s="361" t="s">
        <v>520</v>
      </c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67"/>
      <c r="AC37" s="366" t="s">
        <v>519</v>
      </c>
      <c r="AD37" s="341"/>
      <c r="AE37" s="341"/>
      <c r="AF37" s="341"/>
      <c r="AG37" s="341"/>
      <c r="AH37" s="367"/>
    </row>
    <row r="38" spans="2:34" ht="15" customHeight="1">
      <c r="B38" s="362"/>
      <c r="C38" s="339"/>
      <c r="D38" s="339"/>
      <c r="E38" s="339"/>
      <c r="F38" s="339"/>
      <c r="G38" s="375"/>
      <c r="H38" s="362"/>
      <c r="I38" s="339"/>
      <c r="J38" s="339"/>
      <c r="K38" s="339"/>
      <c r="L38" s="339"/>
      <c r="M38" s="339"/>
      <c r="N38" s="382" t="s">
        <v>2</v>
      </c>
      <c r="O38" s="378"/>
      <c r="P38" s="378"/>
      <c r="Q38" s="378"/>
      <c r="R38" s="381"/>
      <c r="S38" s="380" t="s">
        <v>3</v>
      </c>
      <c r="T38" s="378"/>
      <c r="U38" s="378"/>
      <c r="V38" s="378"/>
      <c r="W38" s="381"/>
      <c r="X38" s="378" t="s">
        <v>532</v>
      </c>
      <c r="Y38" s="378"/>
      <c r="Z38" s="378"/>
      <c r="AA38" s="378"/>
      <c r="AB38" s="379"/>
      <c r="AC38" s="339"/>
      <c r="AD38" s="339"/>
      <c r="AE38" s="339"/>
      <c r="AF38" s="339"/>
      <c r="AG38" s="339"/>
      <c r="AH38" s="375"/>
    </row>
    <row r="39" spans="2:34" ht="15" customHeight="1">
      <c r="B39" s="368" t="s">
        <v>533</v>
      </c>
      <c r="C39" s="369"/>
      <c r="D39" s="369"/>
      <c r="E39" s="369"/>
      <c r="F39" s="369"/>
      <c r="G39" s="370"/>
      <c r="H39" s="352">
        <v>13526</v>
      </c>
      <c r="I39" s="353"/>
      <c r="J39" s="353"/>
      <c r="K39" s="353"/>
      <c r="L39" s="353"/>
      <c r="M39" s="358"/>
      <c r="N39" s="360">
        <v>1606</v>
      </c>
      <c r="O39" s="356"/>
      <c r="P39" s="356"/>
      <c r="Q39" s="356"/>
      <c r="R39" s="357"/>
      <c r="S39" s="355">
        <v>1852</v>
      </c>
      <c r="T39" s="356"/>
      <c r="U39" s="356"/>
      <c r="V39" s="356"/>
      <c r="W39" s="357"/>
      <c r="X39" s="356">
        <f>SUM(N39:W39)</f>
        <v>3458</v>
      </c>
      <c r="Y39" s="356"/>
      <c r="Z39" s="356"/>
      <c r="AA39" s="356"/>
      <c r="AB39" s="383"/>
      <c r="AC39" s="346">
        <v>25.6</v>
      </c>
      <c r="AD39" s="347"/>
      <c r="AE39" s="347"/>
      <c r="AF39" s="347"/>
      <c r="AG39" s="347"/>
      <c r="AH39" s="348"/>
    </row>
    <row r="40" spans="2:34" ht="15" customHeight="1">
      <c r="B40" s="368" t="s">
        <v>534</v>
      </c>
      <c r="C40" s="369"/>
      <c r="D40" s="369"/>
      <c r="E40" s="369"/>
      <c r="F40" s="369"/>
      <c r="G40" s="370"/>
      <c r="H40" s="352">
        <v>27501</v>
      </c>
      <c r="I40" s="353"/>
      <c r="J40" s="353"/>
      <c r="K40" s="353"/>
      <c r="L40" s="353"/>
      <c r="M40" s="358"/>
      <c r="N40" s="352">
        <v>3065</v>
      </c>
      <c r="O40" s="353"/>
      <c r="P40" s="353"/>
      <c r="Q40" s="353"/>
      <c r="R40" s="354"/>
      <c r="S40" s="359">
        <v>3698</v>
      </c>
      <c r="T40" s="353"/>
      <c r="U40" s="353"/>
      <c r="V40" s="353"/>
      <c r="W40" s="354"/>
      <c r="X40" s="353">
        <f>SUM(N40:W40)</f>
        <v>6763</v>
      </c>
      <c r="Y40" s="353"/>
      <c r="Z40" s="353"/>
      <c r="AA40" s="353"/>
      <c r="AB40" s="358"/>
      <c r="AC40" s="349">
        <v>24.6</v>
      </c>
      <c r="AD40" s="350"/>
      <c r="AE40" s="350"/>
      <c r="AF40" s="350"/>
      <c r="AG40" s="350"/>
      <c r="AH40" s="351"/>
    </row>
    <row r="41" spans="2:34" ht="15" customHeight="1">
      <c r="B41" s="368" t="s">
        <v>535</v>
      </c>
      <c r="C41" s="369"/>
      <c r="D41" s="369"/>
      <c r="E41" s="369"/>
      <c r="F41" s="369"/>
      <c r="G41" s="370"/>
      <c r="H41" s="352">
        <v>23875</v>
      </c>
      <c r="I41" s="353"/>
      <c r="J41" s="353"/>
      <c r="K41" s="353"/>
      <c r="L41" s="353"/>
      <c r="M41" s="358"/>
      <c r="N41" s="352">
        <v>2605</v>
      </c>
      <c r="O41" s="353"/>
      <c r="P41" s="353"/>
      <c r="Q41" s="353"/>
      <c r="R41" s="354"/>
      <c r="S41" s="359">
        <v>3080</v>
      </c>
      <c r="T41" s="353"/>
      <c r="U41" s="353"/>
      <c r="V41" s="353"/>
      <c r="W41" s="354"/>
      <c r="X41" s="353">
        <f>SUM(N41:W41)</f>
        <v>5685</v>
      </c>
      <c r="Y41" s="353"/>
      <c r="Z41" s="353"/>
      <c r="AA41" s="353"/>
      <c r="AB41" s="358"/>
      <c r="AC41" s="349">
        <v>23.8</v>
      </c>
      <c r="AD41" s="350"/>
      <c r="AE41" s="350"/>
      <c r="AF41" s="350"/>
      <c r="AG41" s="350"/>
      <c r="AH41" s="351"/>
    </row>
    <row r="42" spans="2:34" ht="15" customHeight="1">
      <c r="B42" s="368" t="s">
        <v>536</v>
      </c>
      <c r="C42" s="369"/>
      <c r="D42" s="369"/>
      <c r="E42" s="369"/>
      <c r="F42" s="369"/>
      <c r="G42" s="370"/>
      <c r="H42" s="352">
        <v>6116</v>
      </c>
      <c r="I42" s="353"/>
      <c r="J42" s="353"/>
      <c r="K42" s="353"/>
      <c r="L42" s="353"/>
      <c r="M42" s="358"/>
      <c r="N42" s="352">
        <v>1212</v>
      </c>
      <c r="O42" s="353"/>
      <c r="P42" s="353"/>
      <c r="Q42" s="353"/>
      <c r="R42" s="354"/>
      <c r="S42" s="359">
        <v>2008</v>
      </c>
      <c r="T42" s="353"/>
      <c r="U42" s="353"/>
      <c r="V42" s="353"/>
      <c r="W42" s="354"/>
      <c r="X42" s="353">
        <f>SUM(N42:W42)</f>
        <v>3220</v>
      </c>
      <c r="Y42" s="353"/>
      <c r="Z42" s="353"/>
      <c r="AA42" s="353"/>
      <c r="AB42" s="358"/>
      <c r="AC42" s="349">
        <v>52.6</v>
      </c>
      <c r="AD42" s="350"/>
      <c r="AE42" s="350"/>
      <c r="AF42" s="350"/>
      <c r="AG42" s="350"/>
      <c r="AH42" s="351"/>
    </row>
    <row r="43" spans="2:34" ht="15" customHeight="1">
      <c r="B43" s="368" t="s">
        <v>6</v>
      </c>
      <c r="C43" s="369"/>
      <c r="D43" s="369"/>
      <c r="E43" s="369"/>
      <c r="F43" s="369"/>
      <c r="G43" s="370"/>
      <c r="H43" s="352">
        <f>SUM(H39:M42)</f>
        <v>71018</v>
      </c>
      <c r="I43" s="353"/>
      <c r="J43" s="353"/>
      <c r="K43" s="353"/>
      <c r="L43" s="353"/>
      <c r="M43" s="358"/>
      <c r="N43" s="352">
        <f>SUM(N39:R42)</f>
        <v>8488</v>
      </c>
      <c r="O43" s="353"/>
      <c r="P43" s="353"/>
      <c r="Q43" s="353"/>
      <c r="R43" s="354"/>
      <c r="S43" s="359">
        <f>SUM(S39:W42)</f>
        <v>10638</v>
      </c>
      <c r="T43" s="353"/>
      <c r="U43" s="353"/>
      <c r="V43" s="353"/>
      <c r="W43" s="354"/>
      <c r="X43" s="353">
        <f>SUM(X39:AB42)</f>
        <v>19126</v>
      </c>
      <c r="Y43" s="353"/>
      <c r="Z43" s="353"/>
      <c r="AA43" s="353"/>
      <c r="AB43" s="358"/>
      <c r="AC43" s="349">
        <v>26.9</v>
      </c>
      <c r="AD43" s="350"/>
      <c r="AE43" s="350"/>
      <c r="AF43" s="350"/>
      <c r="AG43" s="350"/>
      <c r="AH43" s="351"/>
    </row>
    <row r="44" spans="2:34" ht="15" customHeight="1"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</row>
    <row r="45" spans="2:34" ht="15" customHeight="1">
      <c r="B45" s="183"/>
      <c r="C45" s="183"/>
      <c r="D45" s="342" t="s">
        <v>541</v>
      </c>
      <c r="E45" s="342"/>
      <c r="F45" s="342"/>
      <c r="G45" s="342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</row>
    <row r="46" spans="2:34" ht="15" customHeight="1">
      <c r="B46" s="183"/>
      <c r="C46" s="183"/>
      <c r="D46" s="340" t="s">
        <v>510</v>
      </c>
      <c r="E46" s="340"/>
      <c r="F46" s="340"/>
      <c r="G46" s="340"/>
      <c r="H46" s="340" t="s">
        <v>511</v>
      </c>
      <c r="I46" s="340"/>
      <c r="J46" s="339" t="s">
        <v>537</v>
      </c>
      <c r="K46" s="339"/>
      <c r="L46" s="339"/>
      <c r="M46" s="339"/>
      <c r="N46" s="339"/>
      <c r="O46" s="339"/>
      <c r="P46" s="340" t="s">
        <v>511</v>
      </c>
      <c r="Q46" s="340"/>
      <c r="R46" s="336" t="s">
        <v>540</v>
      </c>
      <c r="S46" s="336"/>
      <c r="T46" s="336"/>
      <c r="U46" s="336"/>
      <c r="V46" s="336"/>
      <c r="W46" s="336"/>
      <c r="X46" s="336"/>
      <c r="Y46" s="336"/>
      <c r="Z46" s="336"/>
      <c r="AA46" s="336"/>
      <c r="AB46" s="183"/>
      <c r="AC46" s="183"/>
      <c r="AD46" s="183"/>
      <c r="AE46" s="183"/>
      <c r="AF46" s="183"/>
      <c r="AG46" s="183"/>
      <c r="AH46" s="183"/>
    </row>
    <row r="47" spans="2:34" ht="15" customHeight="1">
      <c r="B47" s="183"/>
      <c r="C47" s="183"/>
      <c r="D47" s="340"/>
      <c r="E47" s="340"/>
      <c r="F47" s="340"/>
      <c r="G47" s="340"/>
      <c r="H47" s="340"/>
      <c r="I47" s="340"/>
      <c r="J47" s="341" t="s">
        <v>512</v>
      </c>
      <c r="K47" s="341"/>
      <c r="L47" s="341"/>
      <c r="M47" s="341"/>
      <c r="N47" s="341"/>
      <c r="O47" s="341"/>
      <c r="P47" s="340"/>
      <c r="Q47" s="340"/>
      <c r="R47" s="336" t="s">
        <v>538</v>
      </c>
      <c r="S47" s="336"/>
      <c r="T47" s="336"/>
      <c r="U47" s="336"/>
      <c r="V47" s="336"/>
      <c r="W47" s="336"/>
      <c r="X47" s="336"/>
      <c r="Y47" s="336"/>
      <c r="Z47" s="336"/>
      <c r="AA47" s="336"/>
      <c r="AB47" s="183"/>
      <c r="AC47" s="183"/>
      <c r="AD47" s="183"/>
      <c r="AE47" s="183"/>
      <c r="AF47" s="183"/>
      <c r="AG47" s="183"/>
      <c r="AH47" s="183"/>
    </row>
    <row r="48" spans="2:34" ht="15" customHeight="1"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336" t="s">
        <v>539</v>
      </c>
      <c r="S48" s="336"/>
      <c r="T48" s="336"/>
      <c r="U48" s="336"/>
      <c r="V48" s="336"/>
      <c r="W48" s="336"/>
      <c r="X48" s="336"/>
      <c r="Y48" s="336"/>
      <c r="Z48" s="336"/>
      <c r="AA48" s="336"/>
      <c r="AB48" s="183"/>
      <c r="AC48" s="183"/>
      <c r="AD48" s="183"/>
      <c r="AE48" s="183"/>
      <c r="AF48" s="183"/>
      <c r="AG48" s="183"/>
      <c r="AH48" s="183"/>
    </row>
    <row r="49" spans="2:34" ht="15" customHeight="1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</row>
  </sheetData>
  <sheetProtection/>
  <mergeCells count="203">
    <mergeCell ref="U7:Y7"/>
    <mergeCell ref="U8:Y8"/>
    <mergeCell ref="U9:Y9"/>
    <mergeCell ref="K9:O9"/>
    <mergeCell ref="P5:T5"/>
    <mergeCell ref="P6:T6"/>
    <mergeCell ref="P7:T7"/>
    <mergeCell ref="P8:T8"/>
    <mergeCell ref="P9:T9"/>
    <mergeCell ref="B9:C9"/>
    <mergeCell ref="U4:Y4"/>
    <mergeCell ref="P4:T4"/>
    <mergeCell ref="K4:O4"/>
    <mergeCell ref="G5:J5"/>
    <mergeCell ref="G6:J6"/>
    <mergeCell ref="G7:J7"/>
    <mergeCell ref="E5:F5"/>
    <mergeCell ref="E6:F6"/>
    <mergeCell ref="U6:Y6"/>
    <mergeCell ref="K3:Y3"/>
    <mergeCell ref="K5:O5"/>
    <mergeCell ref="K6:O6"/>
    <mergeCell ref="K7:O7"/>
    <mergeCell ref="K8:O8"/>
    <mergeCell ref="Z5:AC5"/>
    <mergeCell ref="Z6:AC6"/>
    <mergeCell ref="Z7:AC7"/>
    <mergeCell ref="Z8:AC8"/>
    <mergeCell ref="U5:Y5"/>
    <mergeCell ref="Z9:AC9"/>
    <mergeCell ref="Z3:AC4"/>
    <mergeCell ref="AD5:AH5"/>
    <mergeCell ref="AD6:AH6"/>
    <mergeCell ref="AD7:AH7"/>
    <mergeCell ref="AD8:AH8"/>
    <mergeCell ref="AD9:AH9"/>
    <mergeCell ref="AD3:AH4"/>
    <mergeCell ref="G24:J24"/>
    <mergeCell ref="AD15:AH16"/>
    <mergeCell ref="Z15:AC16"/>
    <mergeCell ref="G15:J16"/>
    <mergeCell ref="K16:O16"/>
    <mergeCell ref="P16:T16"/>
    <mergeCell ref="U16:Y16"/>
    <mergeCell ref="K15:Y15"/>
    <mergeCell ref="P23:T23"/>
    <mergeCell ref="P24:T24"/>
    <mergeCell ref="B17:F17"/>
    <mergeCell ref="B18:F18"/>
    <mergeCell ref="B19:F19"/>
    <mergeCell ref="B20:F20"/>
    <mergeCell ref="B21:F21"/>
    <mergeCell ref="B15:F16"/>
    <mergeCell ref="B29:F29"/>
    <mergeCell ref="B30:F30"/>
    <mergeCell ref="B31:F31"/>
    <mergeCell ref="B32:F32"/>
    <mergeCell ref="G17:J17"/>
    <mergeCell ref="G18:J18"/>
    <mergeCell ref="G19:J19"/>
    <mergeCell ref="G20:J20"/>
    <mergeCell ref="G21:J21"/>
    <mergeCell ref="B22:F22"/>
    <mergeCell ref="G25:J25"/>
    <mergeCell ref="G26:J26"/>
    <mergeCell ref="G27:J27"/>
    <mergeCell ref="B28:F28"/>
    <mergeCell ref="B23:F23"/>
    <mergeCell ref="B24:F24"/>
    <mergeCell ref="B25:F25"/>
    <mergeCell ref="B26:F26"/>
    <mergeCell ref="B27:F27"/>
    <mergeCell ref="G23:J23"/>
    <mergeCell ref="G29:J29"/>
    <mergeCell ref="G30:J30"/>
    <mergeCell ref="G31:J31"/>
    <mergeCell ref="G32:J32"/>
    <mergeCell ref="K17:O17"/>
    <mergeCell ref="K18:O18"/>
    <mergeCell ref="K19:O19"/>
    <mergeCell ref="K20:O20"/>
    <mergeCell ref="K21:O21"/>
    <mergeCell ref="G22:J22"/>
    <mergeCell ref="K32:O32"/>
    <mergeCell ref="P17:T17"/>
    <mergeCell ref="P18:T18"/>
    <mergeCell ref="P19:T19"/>
    <mergeCell ref="P20:T20"/>
    <mergeCell ref="P21:T21"/>
    <mergeCell ref="K22:O22"/>
    <mergeCell ref="K23:O23"/>
    <mergeCell ref="K24:O24"/>
    <mergeCell ref="K25:O25"/>
    <mergeCell ref="K28:O28"/>
    <mergeCell ref="K29:O29"/>
    <mergeCell ref="K30:O30"/>
    <mergeCell ref="K31:O31"/>
    <mergeCell ref="K26:O26"/>
    <mergeCell ref="K27:O27"/>
    <mergeCell ref="U17:Y17"/>
    <mergeCell ref="U18:Y18"/>
    <mergeCell ref="U19:Y19"/>
    <mergeCell ref="U20:Y20"/>
    <mergeCell ref="U21:Y21"/>
    <mergeCell ref="P22:T22"/>
    <mergeCell ref="U26:Y26"/>
    <mergeCell ref="U27:Y27"/>
    <mergeCell ref="P28:T28"/>
    <mergeCell ref="P29:T29"/>
    <mergeCell ref="P30:T30"/>
    <mergeCell ref="P25:T25"/>
    <mergeCell ref="P26:T26"/>
    <mergeCell ref="P27:T27"/>
    <mergeCell ref="Z20:AC20"/>
    <mergeCell ref="Z21:AC21"/>
    <mergeCell ref="U22:Y22"/>
    <mergeCell ref="U23:Y23"/>
    <mergeCell ref="U24:Y24"/>
    <mergeCell ref="U25:Y25"/>
    <mergeCell ref="N42:R42"/>
    <mergeCell ref="U28:Y28"/>
    <mergeCell ref="U29:Y29"/>
    <mergeCell ref="U30:Y30"/>
    <mergeCell ref="Z22:AC22"/>
    <mergeCell ref="Z23:AC23"/>
    <mergeCell ref="Z24:AC24"/>
    <mergeCell ref="Z25:AC25"/>
    <mergeCell ref="Z26:AC26"/>
    <mergeCell ref="Z27:AC27"/>
    <mergeCell ref="N41:R41"/>
    <mergeCell ref="X39:AB39"/>
    <mergeCell ref="X40:AB40"/>
    <mergeCell ref="Z28:AC28"/>
    <mergeCell ref="Z29:AC29"/>
    <mergeCell ref="Z30:AC30"/>
    <mergeCell ref="Z31:AC31"/>
    <mergeCell ref="Z32:AC32"/>
    <mergeCell ref="P31:T31"/>
    <mergeCell ref="P32:T32"/>
    <mergeCell ref="B37:G38"/>
    <mergeCell ref="H37:M38"/>
    <mergeCell ref="AC37:AH38"/>
    <mergeCell ref="X38:AB38"/>
    <mergeCell ref="S38:W38"/>
    <mergeCell ref="N38:R38"/>
    <mergeCell ref="N37:AB37"/>
    <mergeCell ref="AD31:AH31"/>
    <mergeCell ref="AD32:AH32"/>
    <mergeCell ref="AD17:AH20"/>
    <mergeCell ref="AD21:AH27"/>
    <mergeCell ref="AD28:AH30"/>
    <mergeCell ref="U31:Y31"/>
    <mergeCell ref="U32:Y32"/>
    <mergeCell ref="Z17:AC17"/>
    <mergeCell ref="Z18:AC18"/>
    <mergeCell ref="Z19:AC19"/>
    <mergeCell ref="H41:M41"/>
    <mergeCell ref="H42:M42"/>
    <mergeCell ref="H43:M43"/>
    <mergeCell ref="B39:G39"/>
    <mergeCell ref="B40:G40"/>
    <mergeCell ref="B41:G41"/>
    <mergeCell ref="B42:G42"/>
    <mergeCell ref="B3:F4"/>
    <mergeCell ref="X43:AB43"/>
    <mergeCell ref="R46:AA46"/>
    <mergeCell ref="R47:AA47"/>
    <mergeCell ref="G8:J8"/>
    <mergeCell ref="G3:J4"/>
    <mergeCell ref="S43:W43"/>
    <mergeCell ref="B43:G43"/>
    <mergeCell ref="H39:M39"/>
    <mergeCell ref="H40:M40"/>
    <mergeCell ref="N43:R43"/>
    <mergeCell ref="S39:W39"/>
    <mergeCell ref="X41:AB41"/>
    <mergeCell ref="S42:W42"/>
    <mergeCell ref="X42:AB42"/>
    <mergeCell ref="P46:Q47"/>
    <mergeCell ref="S40:W40"/>
    <mergeCell ref="S41:W41"/>
    <mergeCell ref="N39:R39"/>
    <mergeCell ref="N40:R40"/>
    <mergeCell ref="H46:I47"/>
    <mergeCell ref="J46:O46"/>
    <mergeCell ref="J47:O47"/>
    <mergeCell ref="D45:G45"/>
    <mergeCell ref="G9:J9"/>
    <mergeCell ref="AC39:AH39"/>
    <mergeCell ref="AC40:AH40"/>
    <mergeCell ref="AC41:AH41"/>
    <mergeCell ref="AC42:AH42"/>
    <mergeCell ref="AC43:AH43"/>
    <mergeCell ref="B6:C6"/>
    <mergeCell ref="B7:C7"/>
    <mergeCell ref="B5:C5"/>
    <mergeCell ref="B8:C8"/>
    <mergeCell ref="G28:J28"/>
    <mergeCell ref="R48:AA48"/>
    <mergeCell ref="E7:F7"/>
    <mergeCell ref="E8:F8"/>
    <mergeCell ref="E9:F9"/>
    <mergeCell ref="D46:G47"/>
  </mergeCells>
  <printOptions/>
  <pageMargins left="1.01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view="pageBreakPreview" zoomScaleNormal="70" zoomScaleSheetLayoutView="100" workbookViewId="0" topLeftCell="A1">
      <selection activeCell="C5" sqref="C5:C6"/>
    </sheetView>
  </sheetViews>
  <sheetFormatPr defaultColWidth="2.375" defaultRowHeight="15" customHeight="1"/>
  <cols>
    <col min="1" max="1" width="2.375" style="182" customWidth="1"/>
    <col min="2" max="2" width="10.00390625" style="182" customWidth="1"/>
    <col min="3" max="3" width="12.375" style="182" customWidth="1"/>
    <col min="4" max="4" width="9.625" style="182" customWidth="1"/>
    <col min="5" max="5" width="9.375" style="182" customWidth="1"/>
    <col min="6" max="6" width="10.00390625" style="182" customWidth="1"/>
    <col min="7" max="7" width="12.375" style="182" customWidth="1"/>
    <col min="8" max="9" width="9.375" style="182" customWidth="1"/>
    <col min="10" max="16384" width="2.375" style="182" customWidth="1"/>
  </cols>
  <sheetData>
    <row r="1" ht="22.5" customHeight="1">
      <c r="A1" s="181" t="s">
        <v>601</v>
      </c>
    </row>
    <row r="2" spans="7:9" ht="15" customHeight="1">
      <c r="G2" s="190"/>
      <c r="H2" s="191"/>
      <c r="I2" s="191"/>
    </row>
    <row r="3" spans="2:9" ht="30" customHeight="1">
      <c r="B3" s="192" t="s">
        <v>183</v>
      </c>
      <c r="C3" s="193" t="s">
        <v>50</v>
      </c>
      <c r="D3" s="194" t="s">
        <v>2</v>
      </c>
      <c r="E3" s="195" t="s">
        <v>3</v>
      </c>
      <c r="F3" s="192" t="s">
        <v>183</v>
      </c>
      <c r="G3" s="196" t="s">
        <v>50</v>
      </c>
      <c r="H3" s="194" t="s">
        <v>2</v>
      </c>
      <c r="I3" s="197" t="s">
        <v>3</v>
      </c>
    </row>
    <row r="4" spans="2:9" ht="23.25" customHeight="1">
      <c r="B4" s="192" t="s">
        <v>50</v>
      </c>
      <c r="C4" s="198">
        <f>SUM(D4:E4)</f>
        <v>71018</v>
      </c>
      <c r="D4" s="199">
        <f>SUM(D5,D11,D17,D23,D29,D35,H5,H11,H17,H23,H29,H35,'24'!D5,'24'!D11,'24'!D17,'24'!D23,'24'!D29,'24'!D35,'24'!H5,'24'!H11,'24'!H17)</f>
        <v>35225</v>
      </c>
      <c r="E4" s="199">
        <f>SUM(E5,E11,E17,E23,E29,E35,I5,I11,I17,I23,I29,I35,'24'!E5,'24'!E11,'24'!E17,'24'!E23,'24'!E29,'24'!E35,'24'!I5,'24'!I11,'24'!I17)</f>
        <v>35793</v>
      </c>
      <c r="F4" s="200"/>
      <c r="G4" s="201"/>
      <c r="H4" s="202"/>
      <c r="I4" s="203"/>
    </row>
    <row r="5" spans="2:9" ht="23.25" customHeight="1">
      <c r="B5" s="204" t="s">
        <v>51</v>
      </c>
      <c r="C5" s="205">
        <f>SUM(D5:E5)</f>
        <v>2219</v>
      </c>
      <c r="D5" s="206">
        <f>SUM(D6:D10)</f>
        <v>1124</v>
      </c>
      <c r="E5" s="207">
        <f>SUM(E6:E10)</f>
        <v>1095</v>
      </c>
      <c r="F5" s="208" t="s">
        <v>52</v>
      </c>
      <c r="G5" s="205">
        <f>SUM(H5:I5)</f>
        <v>3237</v>
      </c>
      <c r="H5" s="206">
        <f>SUM(H6:H10)</f>
        <v>1653</v>
      </c>
      <c r="I5" s="207">
        <f>SUM(I6:I10)</f>
        <v>1584</v>
      </c>
    </row>
    <row r="6" spans="2:9" ht="18" customHeight="1">
      <c r="B6" s="209" t="s">
        <v>311</v>
      </c>
      <c r="C6" s="210">
        <f>SUM(D6:E6)</f>
        <v>335</v>
      </c>
      <c r="D6" s="211">
        <v>158</v>
      </c>
      <c r="E6" s="212">
        <v>177</v>
      </c>
      <c r="F6" s="213">
        <v>30</v>
      </c>
      <c r="G6" s="210">
        <f>SUM(H6:I6)</f>
        <v>610</v>
      </c>
      <c r="H6" s="211">
        <v>307</v>
      </c>
      <c r="I6" s="212">
        <v>303</v>
      </c>
    </row>
    <row r="7" spans="2:9" ht="18" customHeight="1">
      <c r="B7" s="209" t="s">
        <v>312</v>
      </c>
      <c r="C7" s="210">
        <f aca="true" t="shared" si="0" ref="C7:C40">SUM(D7:E7)</f>
        <v>413</v>
      </c>
      <c r="D7" s="211">
        <v>200</v>
      </c>
      <c r="E7" s="212">
        <v>213</v>
      </c>
      <c r="F7" s="213">
        <v>31</v>
      </c>
      <c r="G7" s="210">
        <f aca="true" t="shared" si="1" ref="G7:G40">SUM(H7:I7)</f>
        <v>607</v>
      </c>
      <c r="H7" s="211">
        <v>332</v>
      </c>
      <c r="I7" s="212">
        <v>275</v>
      </c>
    </row>
    <row r="8" spans="2:9" ht="18" customHeight="1">
      <c r="B8" s="209" t="s">
        <v>313</v>
      </c>
      <c r="C8" s="210">
        <f t="shared" si="0"/>
        <v>435</v>
      </c>
      <c r="D8" s="211">
        <v>216</v>
      </c>
      <c r="E8" s="212">
        <v>219</v>
      </c>
      <c r="F8" s="213">
        <v>32</v>
      </c>
      <c r="G8" s="210">
        <f t="shared" si="1"/>
        <v>667</v>
      </c>
      <c r="H8" s="211">
        <v>349</v>
      </c>
      <c r="I8" s="212">
        <v>318</v>
      </c>
    </row>
    <row r="9" spans="2:9" ht="18" customHeight="1">
      <c r="B9" s="209" t="s">
        <v>314</v>
      </c>
      <c r="C9" s="210">
        <f t="shared" si="0"/>
        <v>517</v>
      </c>
      <c r="D9" s="211">
        <v>278</v>
      </c>
      <c r="E9" s="212">
        <v>239</v>
      </c>
      <c r="F9" s="213">
        <v>33</v>
      </c>
      <c r="G9" s="210">
        <f t="shared" si="1"/>
        <v>655</v>
      </c>
      <c r="H9" s="211">
        <v>340</v>
      </c>
      <c r="I9" s="212">
        <v>315</v>
      </c>
    </row>
    <row r="10" spans="2:9" ht="18" customHeight="1">
      <c r="B10" s="209" t="s">
        <v>315</v>
      </c>
      <c r="C10" s="210">
        <f t="shared" si="0"/>
        <v>519</v>
      </c>
      <c r="D10" s="211">
        <v>272</v>
      </c>
      <c r="E10" s="212">
        <v>247</v>
      </c>
      <c r="F10" s="213">
        <v>34</v>
      </c>
      <c r="G10" s="210">
        <f t="shared" si="1"/>
        <v>698</v>
      </c>
      <c r="H10" s="211">
        <v>325</v>
      </c>
      <c r="I10" s="212">
        <v>373</v>
      </c>
    </row>
    <row r="11" spans="2:9" ht="23.25" customHeight="1">
      <c r="B11" s="204" t="s">
        <v>53</v>
      </c>
      <c r="C11" s="205">
        <f t="shared" si="0"/>
        <v>3036</v>
      </c>
      <c r="D11" s="206">
        <f>SUM(D12:D16)</f>
        <v>1521</v>
      </c>
      <c r="E11" s="207">
        <f>SUM(E12:E16)</f>
        <v>1515</v>
      </c>
      <c r="F11" s="208" t="s">
        <v>54</v>
      </c>
      <c r="G11" s="205">
        <f t="shared" si="1"/>
        <v>3954</v>
      </c>
      <c r="H11" s="206">
        <f>SUM(H12:H16)</f>
        <v>2087</v>
      </c>
      <c r="I11" s="207">
        <f>SUM(I12:I16)</f>
        <v>1867</v>
      </c>
    </row>
    <row r="12" spans="2:9" ht="18" customHeight="1">
      <c r="B12" s="209" t="s">
        <v>317</v>
      </c>
      <c r="C12" s="210">
        <f t="shared" si="0"/>
        <v>602</v>
      </c>
      <c r="D12" s="211">
        <v>324</v>
      </c>
      <c r="E12" s="212">
        <v>278</v>
      </c>
      <c r="F12" s="213">
        <v>35</v>
      </c>
      <c r="G12" s="210">
        <f t="shared" si="1"/>
        <v>768</v>
      </c>
      <c r="H12" s="211">
        <v>404</v>
      </c>
      <c r="I12" s="214">
        <v>364</v>
      </c>
    </row>
    <row r="13" spans="2:9" ht="18" customHeight="1">
      <c r="B13" s="209" t="s">
        <v>316</v>
      </c>
      <c r="C13" s="210">
        <f t="shared" si="0"/>
        <v>593</v>
      </c>
      <c r="D13" s="211">
        <v>294</v>
      </c>
      <c r="E13" s="212">
        <v>299</v>
      </c>
      <c r="F13" s="213">
        <v>36</v>
      </c>
      <c r="G13" s="210">
        <f t="shared" si="1"/>
        <v>741</v>
      </c>
      <c r="H13" s="211">
        <v>400</v>
      </c>
      <c r="I13" s="212">
        <v>341</v>
      </c>
    </row>
    <row r="14" spans="2:9" ht="18" customHeight="1">
      <c r="B14" s="209" t="s">
        <v>318</v>
      </c>
      <c r="C14" s="210">
        <f t="shared" si="0"/>
        <v>577</v>
      </c>
      <c r="D14" s="211">
        <v>280</v>
      </c>
      <c r="E14" s="212">
        <v>297</v>
      </c>
      <c r="F14" s="213">
        <v>37</v>
      </c>
      <c r="G14" s="210">
        <f t="shared" si="1"/>
        <v>789</v>
      </c>
      <c r="H14" s="211">
        <v>420</v>
      </c>
      <c r="I14" s="212">
        <v>369</v>
      </c>
    </row>
    <row r="15" spans="2:9" ht="18" customHeight="1">
      <c r="B15" s="209" t="s">
        <v>319</v>
      </c>
      <c r="C15" s="210">
        <f t="shared" si="0"/>
        <v>645</v>
      </c>
      <c r="D15" s="211">
        <v>317</v>
      </c>
      <c r="E15" s="212">
        <v>328</v>
      </c>
      <c r="F15" s="213">
        <v>38</v>
      </c>
      <c r="G15" s="210">
        <f t="shared" si="1"/>
        <v>785</v>
      </c>
      <c r="H15" s="211">
        <v>423</v>
      </c>
      <c r="I15" s="212">
        <v>362</v>
      </c>
    </row>
    <row r="16" spans="2:9" ht="18" customHeight="1">
      <c r="B16" s="209" t="s">
        <v>320</v>
      </c>
      <c r="C16" s="215">
        <f t="shared" si="0"/>
        <v>619</v>
      </c>
      <c r="D16" s="211">
        <v>306</v>
      </c>
      <c r="E16" s="212">
        <v>313</v>
      </c>
      <c r="F16" s="213">
        <v>39</v>
      </c>
      <c r="G16" s="215">
        <f t="shared" si="1"/>
        <v>871</v>
      </c>
      <c r="H16" s="211">
        <v>440</v>
      </c>
      <c r="I16" s="216">
        <v>431</v>
      </c>
    </row>
    <row r="17" spans="2:9" ht="23.25" customHeight="1">
      <c r="B17" s="204" t="s">
        <v>264</v>
      </c>
      <c r="C17" s="205">
        <f t="shared" si="0"/>
        <v>3432</v>
      </c>
      <c r="D17" s="206">
        <f>SUM(D18:D22)</f>
        <v>1783</v>
      </c>
      <c r="E17" s="207">
        <f>SUM(E18:E22)</f>
        <v>1649</v>
      </c>
      <c r="F17" s="208" t="s">
        <v>265</v>
      </c>
      <c r="G17" s="205">
        <f t="shared" si="1"/>
        <v>4376</v>
      </c>
      <c r="H17" s="206">
        <f>SUM(H18:H22)</f>
        <v>2269</v>
      </c>
      <c r="I17" s="207">
        <f>SUM(I18:I22)</f>
        <v>2107</v>
      </c>
    </row>
    <row r="18" spans="2:9" ht="18" customHeight="1">
      <c r="B18" s="217">
        <v>10</v>
      </c>
      <c r="C18" s="210">
        <f t="shared" si="0"/>
        <v>661</v>
      </c>
      <c r="D18" s="211">
        <v>352</v>
      </c>
      <c r="E18" s="212">
        <v>309</v>
      </c>
      <c r="F18" s="213">
        <v>40</v>
      </c>
      <c r="G18" s="210">
        <f t="shared" si="1"/>
        <v>812</v>
      </c>
      <c r="H18" s="211">
        <v>437</v>
      </c>
      <c r="I18" s="212">
        <v>375</v>
      </c>
    </row>
    <row r="19" spans="2:9" ht="18" customHeight="1">
      <c r="B19" s="217">
        <v>11</v>
      </c>
      <c r="C19" s="210">
        <f t="shared" si="0"/>
        <v>667</v>
      </c>
      <c r="D19" s="211">
        <v>344</v>
      </c>
      <c r="E19" s="212">
        <v>323</v>
      </c>
      <c r="F19" s="213">
        <v>41</v>
      </c>
      <c r="G19" s="210">
        <f t="shared" si="1"/>
        <v>876</v>
      </c>
      <c r="H19" s="211">
        <v>451</v>
      </c>
      <c r="I19" s="212">
        <v>425</v>
      </c>
    </row>
    <row r="20" spans="2:9" ht="18" customHeight="1">
      <c r="B20" s="217">
        <v>12</v>
      </c>
      <c r="C20" s="210">
        <f t="shared" si="0"/>
        <v>660</v>
      </c>
      <c r="D20" s="211">
        <v>352</v>
      </c>
      <c r="E20" s="212">
        <v>308</v>
      </c>
      <c r="F20" s="213">
        <v>42</v>
      </c>
      <c r="G20" s="210">
        <f t="shared" si="1"/>
        <v>869</v>
      </c>
      <c r="H20" s="211">
        <v>440</v>
      </c>
      <c r="I20" s="212">
        <v>429</v>
      </c>
    </row>
    <row r="21" spans="2:9" ht="18" customHeight="1">
      <c r="B21" s="217">
        <v>13</v>
      </c>
      <c r="C21" s="210">
        <f t="shared" si="0"/>
        <v>689</v>
      </c>
      <c r="D21" s="211">
        <v>359</v>
      </c>
      <c r="E21" s="212">
        <v>330</v>
      </c>
      <c r="F21" s="213">
        <v>43</v>
      </c>
      <c r="G21" s="210">
        <f t="shared" si="1"/>
        <v>861</v>
      </c>
      <c r="H21" s="211">
        <v>453</v>
      </c>
      <c r="I21" s="212">
        <v>408</v>
      </c>
    </row>
    <row r="22" spans="2:9" ht="18" customHeight="1">
      <c r="B22" s="217">
        <v>14</v>
      </c>
      <c r="C22" s="215">
        <f t="shared" si="0"/>
        <v>755</v>
      </c>
      <c r="D22" s="211">
        <v>376</v>
      </c>
      <c r="E22" s="212">
        <v>379</v>
      </c>
      <c r="F22" s="213">
        <v>44</v>
      </c>
      <c r="G22" s="215">
        <f t="shared" si="1"/>
        <v>958</v>
      </c>
      <c r="H22" s="211">
        <v>488</v>
      </c>
      <c r="I22" s="212">
        <v>470</v>
      </c>
    </row>
    <row r="23" spans="2:9" ht="23.25" customHeight="1">
      <c r="B23" s="204" t="s">
        <v>266</v>
      </c>
      <c r="C23" s="205">
        <f t="shared" si="0"/>
        <v>3919</v>
      </c>
      <c r="D23" s="206">
        <f>SUM(D24:D28)</f>
        <v>1949</v>
      </c>
      <c r="E23" s="207">
        <f>SUM(E24:E28)</f>
        <v>1970</v>
      </c>
      <c r="F23" s="208" t="s">
        <v>267</v>
      </c>
      <c r="G23" s="205">
        <f t="shared" si="1"/>
        <v>5544</v>
      </c>
      <c r="H23" s="206">
        <f>SUM(H24:H28)</f>
        <v>2848</v>
      </c>
      <c r="I23" s="207">
        <f>SUM(I24:I28)</f>
        <v>2696</v>
      </c>
    </row>
    <row r="24" spans="2:9" ht="18" customHeight="1">
      <c r="B24" s="217">
        <v>15</v>
      </c>
      <c r="C24" s="210">
        <f t="shared" si="0"/>
        <v>775</v>
      </c>
      <c r="D24" s="211">
        <v>401</v>
      </c>
      <c r="E24" s="212">
        <v>374</v>
      </c>
      <c r="F24" s="213">
        <v>45</v>
      </c>
      <c r="G24" s="210">
        <f t="shared" si="1"/>
        <v>1003</v>
      </c>
      <c r="H24" s="211">
        <v>496</v>
      </c>
      <c r="I24" s="212">
        <v>507</v>
      </c>
    </row>
    <row r="25" spans="2:9" ht="18" customHeight="1">
      <c r="B25" s="217">
        <v>16</v>
      </c>
      <c r="C25" s="210">
        <f t="shared" si="0"/>
        <v>780</v>
      </c>
      <c r="D25" s="211">
        <v>398</v>
      </c>
      <c r="E25" s="212">
        <v>382</v>
      </c>
      <c r="F25" s="213">
        <v>46</v>
      </c>
      <c r="G25" s="210">
        <f t="shared" si="1"/>
        <v>1084</v>
      </c>
      <c r="H25" s="211">
        <v>545</v>
      </c>
      <c r="I25" s="212">
        <v>539</v>
      </c>
    </row>
    <row r="26" spans="2:9" ht="18" customHeight="1">
      <c r="B26" s="217">
        <v>17</v>
      </c>
      <c r="C26" s="210">
        <f t="shared" si="0"/>
        <v>749</v>
      </c>
      <c r="D26" s="211">
        <v>360</v>
      </c>
      <c r="E26" s="212">
        <v>389</v>
      </c>
      <c r="F26" s="213">
        <v>47</v>
      </c>
      <c r="G26" s="210">
        <f t="shared" si="1"/>
        <v>1038</v>
      </c>
      <c r="H26" s="211">
        <v>559</v>
      </c>
      <c r="I26" s="212">
        <v>479</v>
      </c>
    </row>
    <row r="27" spans="2:9" ht="18" customHeight="1">
      <c r="B27" s="217">
        <v>18</v>
      </c>
      <c r="C27" s="210">
        <f t="shared" si="0"/>
        <v>779</v>
      </c>
      <c r="D27" s="211">
        <v>383</v>
      </c>
      <c r="E27" s="212">
        <v>396</v>
      </c>
      <c r="F27" s="213">
        <v>48</v>
      </c>
      <c r="G27" s="210">
        <f t="shared" si="1"/>
        <v>1154</v>
      </c>
      <c r="H27" s="211">
        <v>584</v>
      </c>
      <c r="I27" s="212">
        <v>570</v>
      </c>
    </row>
    <row r="28" spans="2:9" ht="18" customHeight="1">
      <c r="B28" s="217">
        <v>19</v>
      </c>
      <c r="C28" s="215">
        <f t="shared" si="0"/>
        <v>836</v>
      </c>
      <c r="D28" s="211">
        <v>407</v>
      </c>
      <c r="E28" s="212">
        <v>429</v>
      </c>
      <c r="F28" s="213">
        <v>49</v>
      </c>
      <c r="G28" s="215">
        <f t="shared" si="1"/>
        <v>1265</v>
      </c>
      <c r="H28" s="211">
        <v>664</v>
      </c>
      <c r="I28" s="212">
        <v>601</v>
      </c>
    </row>
    <row r="29" spans="2:9" ht="23.25" customHeight="1">
      <c r="B29" s="204" t="s">
        <v>268</v>
      </c>
      <c r="C29" s="205">
        <f t="shared" si="0"/>
        <v>3729</v>
      </c>
      <c r="D29" s="206">
        <f>SUM(D30:D34)</f>
        <v>1831</v>
      </c>
      <c r="E29" s="207">
        <f>SUM(E30:E34)</f>
        <v>1898</v>
      </c>
      <c r="F29" s="208" t="s">
        <v>269</v>
      </c>
      <c r="G29" s="205">
        <f t="shared" si="1"/>
        <v>6286</v>
      </c>
      <c r="H29" s="206">
        <f>SUM(H30:H34)</f>
        <v>3338</v>
      </c>
      <c r="I29" s="207">
        <f>SUM(I30:I34)</f>
        <v>2948</v>
      </c>
    </row>
    <row r="30" spans="2:9" ht="18" customHeight="1">
      <c r="B30" s="217">
        <v>20</v>
      </c>
      <c r="C30" s="210">
        <f t="shared" si="0"/>
        <v>806</v>
      </c>
      <c r="D30" s="211">
        <v>374</v>
      </c>
      <c r="E30" s="212">
        <v>432</v>
      </c>
      <c r="F30" s="213">
        <v>50</v>
      </c>
      <c r="G30" s="210">
        <f t="shared" si="1"/>
        <v>1319</v>
      </c>
      <c r="H30" s="211">
        <v>710</v>
      </c>
      <c r="I30" s="212">
        <v>609</v>
      </c>
    </row>
    <row r="31" spans="2:9" ht="18" customHeight="1">
      <c r="B31" s="217">
        <v>21</v>
      </c>
      <c r="C31" s="210">
        <f t="shared" si="0"/>
        <v>744</v>
      </c>
      <c r="D31" s="211">
        <v>373</v>
      </c>
      <c r="E31" s="212">
        <v>371</v>
      </c>
      <c r="F31" s="213">
        <v>51</v>
      </c>
      <c r="G31" s="210">
        <f t="shared" si="1"/>
        <v>1348</v>
      </c>
      <c r="H31" s="211">
        <v>710</v>
      </c>
      <c r="I31" s="212">
        <v>638</v>
      </c>
    </row>
    <row r="32" spans="2:9" ht="18" customHeight="1">
      <c r="B32" s="217">
        <v>22</v>
      </c>
      <c r="C32" s="210">
        <f t="shared" si="0"/>
        <v>797</v>
      </c>
      <c r="D32" s="211">
        <v>406</v>
      </c>
      <c r="E32" s="212">
        <v>391</v>
      </c>
      <c r="F32" s="213">
        <v>52</v>
      </c>
      <c r="G32" s="210">
        <f t="shared" si="1"/>
        <v>1213</v>
      </c>
      <c r="H32" s="211">
        <v>655</v>
      </c>
      <c r="I32" s="212">
        <v>558</v>
      </c>
    </row>
    <row r="33" spans="2:9" ht="18" customHeight="1">
      <c r="B33" s="217">
        <v>23</v>
      </c>
      <c r="C33" s="210">
        <f t="shared" si="0"/>
        <v>723</v>
      </c>
      <c r="D33" s="211">
        <v>345</v>
      </c>
      <c r="E33" s="212">
        <v>378</v>
      </c>
      <c r="F33" s="213">
        <v>53</v>
      </c>
      <c r="G33" s="210">
        <f t="shared" si="1"/>
        <v>1228</v>
      </c>
      <c r="H33" s="211">
        <v>669</v>
      </c>
      <c r="I33" s="212">
        <v>559</v>
      </c>
    </row>
    <row r="34" spans="2:9" ht="18" customHeight="1">
      <c r="B34" s="217">
        <v>24</v>
      </c>
      <c r="C34" s="215">
        <f t="shared" si="0"/>
        <v>659</v>
      </c>
      <c r="D34" s="211">
        <v>333</v>
      </c>
      <c r="E34" s="212">
        <v>326</v>
      </c>
      <c r="F34" s="213">
        <v>54</v>
      </c>
      <c r="G34" s="215">
        <f t="shared" si="1"/>
        <v>1178</v>
      </c>
      <c r="H34" s="211">
        <v>594</v>
      </c>
      <c r="I34" s="212">
        <v>584</v>
      </c>
    </row>
    <row r="35" spans="2:9" ht="23.25" customHeight="1">
      <c r="B35" s="204" t="s">
        <v>55</v>
      </c>
      <c r="C35" s="218">
        <f t="shared" si="0"/>
        <v>3241</v>
      </c>
      <c r="D35" s="206">
        <f>SUM(D36:D40)</f>
        <v>1636</v>
      </c>
      <c r="E35" s="207">
        <f>SUM(E36:E40)</f>
        <v>1605</v>
      </c>
      <c r="F35" s="208" t="s">
        <v>56</v>
      </c>
      <c r="G35" s="218">
        <f t="shared" si="1"/>
        <v>5109</v>
      </c>
      <c r="H35" s="206">
        <f>SUM(H36:H40)</f>
        <v>2694</v>
      </c>
      <c r="I35" s="207">
        <f>SUM(I36:I40)</f>
        <v>2415</v>
      </c>
    </row>
    <row r="36" spans="2:9" ht="18" customHeight="1">
      <c r="B36" s="217">
        <v>25</v>
      </c>
      <c r="C36" s="219">
        <f t="shared" si="0"/>
        <v>675</v>
      </c>
      <c r="D36" s="211">
        <v>341</v>
      </c>
      <c r="E36" s="212">
        <v>334</v>
      </c>
      <c r="F36" s="213">
        <v>55</v>
      </c>
      <c r="G36" s="219">
        <f t="shared" si="1"/>
        <v>1136</v>
      </c>
      <c r="H36" s="211">
        <v>623</v>
      </c>
      <c r="I36" s="212">
        <v>513</v>
      </c>
    </row>
    <row r="37" spans="2:9" ht="18" customHeight="1">
      <c r="B37" s="217">
        <v>26</v>
      </c>
      <c r="C37" s="220">
        <f t="shared" si="0"/>
        <v>669</v>
      </c>
      <c r="D37" s="211">
        <v>341</v>
      </c>
      <c r="E37" s="212">
        <v>328</v>
      </c>
      <c r="F37" s="213">
        <v>56</v>
      </c>
      <c r="G37" s="220">
        <f t="shared" si="1"/>
        <v>1199</v>
      </c>
      <c r="H37" s="211">
        <v>615</v>
      </c>
      <c r="I37" s="212">
        <v>584</v>
      </c>
    </row>
    <row r="38" spans="2:9" ht="18" customHeight="1">
      <c r="B38" s="217">
        <v>27</v>
      </c>
      <c r="C38" s="220">
        <f t="shared" si="0"/>
        <v>602</v>
      </c>
      <c r="D38" s="211">
        <v>301</v>
      </c>
      <c r="E38" s="212">
        <v>301</v>
      </c>
      <c r="F38" s="213">
        <v>57</v>
      </c>
      <c r="G38" s="220">
        <f t="shared" si="1"/>
        <v>825</v>
      </c>
      <c r="H38" s="211">
        <v>427</v>
      </c>
      <c r="I38" s="212">
        <v>398</v>
      </c>
    </row>
    <row r="39" spans="2:9" ht="18" customHeight="1">
      <c r="B39" s="217">
        <v>28</v>
      </c>
      <c r="C39" s="220">
        <f t="shared" si="0"/>
        <v>620</v>
      </c>
      <c r="D39" s="211">
        <v>311</v>
      </c>
      <c r="E39" s="212">
        <v>309</v>
      </c>
      <c r="F39" s="213">
        <v>58</v>
      </c>
      <c r="G39" s="220">
        <f t="shared" si="1"/>
        <v>992</v>
      </c>
      <c r="H39" s="211">
        <v>533</v>
      </c>
      <c r="I39" s="212">
        <v>459</v>
      </c>
    </row>
    <row r="40" spans="2:9" ht="18" customHeight="1">
      <c r="B40" s="221">
        <v>29</v>
      </c>
      <c r="C40" s="222">
        <f t="shared" si="0"/>
        <v>675</v>
      </c>
      <c r="D40" s="223">
        <v>342</v>
      </c>
      <c r="E40" s="224">
        <v>333</v>
      </c>
      <c r="F40" s="225">
        <v>59</v>
      </c>
      <c r="G40" s="222">
        <f t="shared" si="1"/>
        <v>957</v>
      </c>
      <c r="H40" s="223">
        <v>496</v>
      </c>
      <c r="I40" s="224">
        <v>461</v>
      </c>
    </row>
    <row r="41" ht="15" customHeight="1">
      <c r="B41" s="226" t="s">
        <v>257</v>
      </c>
    </row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40"/>
  <sheetViews>
    <sheetView showZeros="0" view="pageBreakPreview" zoomScaleNormal="70" zoomScaleSheetLayoutView="100" workbookViewId="0" topLeftCell="A1">
      <selection activeCell="C2" sqref="C2"/>
    </sheetView>
  </sheetViews>
  <sheetFormatPr defaultColWidth="2.375" defaultRowHeight="15" customHeight="1"/>
  <cols>
    <col min="1" max="1" width="2.375" style="183" customWidth="1"/>
    <col min="2" max="2" width="10.00390625" style="183" customWidth="1"/>
    <col min="3" max="3" width="12.375" style="183" customWidth="1"/>
    <col min="4" max="4" width="9.625" style="183" customWidth="1"/>
    <col min="5" max="5" width="9.375" style="183" customWidth="1"/>
    <col min="6" max="6" width="10.00390625" style="183" customWidth="1"/>
    <col min="7" max="7" width="12.375" style="183" customWidth="1"/>
    <col min="8" max="9" width="9.375" style="183" customWidth="1"/>
    <col min="10" max="16384" width="2.375" style="183" customWidth="1"/>
  </cols>
  <sheetData>
    <row r="1" ht="22.5" customHeight="1">
      <c r="B1" s="227"/>
    </row>
    <row r="2" spans="7:9" ht="15" customHeight="1">
      <c r="G2" s="228"/>
      <c r="H2" s="228"/>
      <c r="I2" s="229" t="s">
        <v>641</v>
      </c>
    </row>
    <row r="3" spans="2:9" ht="30" customHeight="1">
      <c r="B3" s="192" t="s">
        <v>183</v>
      </c>
      <c r="C3" s="230" t="s">
        <v>50</v>
      </c>
      <c r="D3" s="231" t="s">
        <v>2</v>
      </c>
      <c r="E3" s="197" t="s">
        <v>3</v>
      </c>
      <c r="F3" s="192" t="s">
        <v>183</v>
      </c>
      <c r="G3" s="232" t="s">
        <v>50</v>
      </c>
      <c r="H3" s="231" t="s">
        <v>2</v>
      </c>
      <c r="I3" s="197" t="s">
        <v>3</v>
      </c>
    </row>
    <row r="4" spans="2:9" ht="23.25" customHeight="1">
      <c r="B4" s="233"/>
      <c r="C4" s="234"/>
      <c r="D4" s="235"/>
      <c r="E4" s="236"/>
      <c r="F4" s="233"/>
      <c r="G4" s="237"/>
      <c r="H4" s="238"/>
      <c r="I4" s="239"/>
    </row>
    <row r="5" spans="2:9" ht="23.25" customHeight="1">
      <c r="B5" s="204" t="s">
        <v>57</v>
      </c>
      <c r="C5" s="205">
        <f>SUM(D5:E5)</f>
        <v>3810</v>
      </c>
      <c r="D5" s="206">
        <f>SUM(D6:D10)</f>
        <v>2004</v>
      </c>
      <c r="E5" s="207">
        <f>SUM(E6:E10)</f>
        <v>1806</v>
      </c>
      <c r="F5" s="208" t="s">
        <v>58</v>
      </c>
      <c r="G5" s="205">
        <f aca="true" t="shared" si="0" ref="G5:G21">SUM(H5:I5)</f>
        <v>802</v>
      </c>
      <c r="H5" s="206">
        <f>SUM(H6:H10)</f>
        <v>255</v>
      </c>
      <c r="I5" s="207">
        <f>SUM(I6:I10)</f>
        <v>547</v>
      </c>
    </row>
    <row r="6" spans="2:9" ht="18" customHeight="1">
      <c r="B6" s="217">
        <v>60</v>
      </c>
      <c r="C6" s="210">
        <f>SUM(D6:E6)</f>
        <v>875</v>
      </c>
      <c r="D6" s="211">
        <v>486</v>
      </c>
      <c r="E6" s="212">
        <v>389</v>
      </c>
      <c r="F6" s="213">
        <v>90</v>
      </c>
      <c r="G6" s="210">
        <f t="shared" si="0"/>
        <v>255</v>
      </c>
      <c r="H6" s="211">
        <v>97</v>
      </c>
      <c r="I6" s="212">
        <v>158</v>
      </c>
    </row>
    <row r="7" spans="2:9" ht="18" customHeight="1">
      <c r="B7" s="217">
        <v>61</v>
      </c>
      <c r="C7" s="210">
        <f aca="true" t="shared" si="1" ref="C7:C40">SUM(D7:E7)</f>
        <v>797</v>
      </c>
      <c r="D7" s="211">
        <v>415</v>
      </c>
      <c r="E7" s="212">
        <v>382</v>
      </c>
      <c r="F7" s="213">
        <v>91</v>
      </c>
      <c r="G7" s="210">
        <f t="shared" si="0"/>
        <v>184</v>
      </c>
      <c r="H7" s="211">
        <v>67</v>
      </c>
      <c r="I7" s="212">
        <v>117</v>
      </c>
    </row>
    <row r="8" spans="2:9" ht="18" customHeight="1">
      <c r="B8" s="217">
        <v>62</v>
      </c>
      <c r="C8" s="210">
        <f t="shared" si="1"/>
        <v>715</v>
      </c>
      <c r="D8" s="211">
        <v>375</v>
      </c>
      <c r="E8" s="212">
        <v>340</v>
      </c>
      <c r="F8" s="213">
        <v>92</v>
      </c>
      <c r="G8" s="210">
        <f t="shared" si="0"/>
        <v>144</v>
      </c>
      <c r="H8" s="211">
        <v>31</v>
      </c>
      <c r="I8" s="212">
        <v>113</v>
      </c>
    </row>
    <row r="9" spans="2:9" ht="18" customHeight="1">
      <c r="B9" s="217">
        <v>63</v>
      </c>
      <c r="C9" s="210">
        <f t="shared" si="1"/>
        <v>712</v>
      </c>
      <c r="D9" s="211">
        <v>365</v>
      </c>
      <c r="E9" s="212">
        <v>347</v>
      </c>
      <c r="F9" s="213">
        <v>93</v>
      </c>
      <c r="G9" s="210">
        <f t="shared" si="0"/>
        <v>124</v>
      </c>
      <c r="H9" s="211">
        <v>32</v>
      </c>
      <c r="I9" s="212">
        <v>92</v>
      </c>
    </row>
    <row r="10" spans="2:9" ht="18" customHeight="1">
      <c r="B10" s="217">
        <v>64</v>
      </c>
      <c r="C10" s="210">
        <f t="shared" si="1"/>
        <v>711</v>
      </c>
      <c r="D10" s="211">
        <v>363</v>
      </c>
      <c r="E10" s="212">
        <v>348</v>
      </c>
      <c r="F10" s="213">
        <v>94</v>
      </c>
      <c r="G10" s="210">
        <f t="shared" si="0"/>
        <v>95</v>
      </c>
      <c r="H10" s="211">
        <v>28</v>
      </c>
      <c r="I10" s="212">
        <v>67</v>
      </c>
    </row>
    <row r="11" spans="2:21" ht="23.25" customHeight="1">
      <c r="B11" s="204" t="s">
        <v>270</v>
      </c>
      <c r="C11" s="205">
        <f t="shared" si="1"/>
        <v>3535</v>
      </c>
      <c r="D11" s="206">
        <f>SUM(D12:D16)</f>
        <v>1772</v>
      </c>
      <c r="E11" s="207">
        <f>SUM(E12:E16)</f>
        <v>1763</v>
      </c>
      <c r="F11" s="208" t="s">
        <v>271</v>
      </c>
      <c r="G11" s="205">
        <f t="shared" si="0"/>
        <v>172</v>
      </c>
      <c r="H11" s="206">
        <f>SUM(H12:H16)</f>
        <v>35</v>
      </c>
      <c r="I11" s="207">
        <f>SUM(I12:I16)</f>
        <v>137</v>
      </c>
      <c r="T11" s="240"/>
      <c r="U11" s="240"/>
    </row>
    <row r="12" spans="2:21" ht="18" customHeight="1">
      <c r="B12" s="217">
        <v>65</v>
      </c>
      <c r="C12" s="210">
        <f t="shared" si="1"/>
        <v>708</v>
      </c>
      <c r="D12" s="211">
        <v>372</v>
      </c>
      <c r="E12" s="212">
        <v>336</v>
      </c>
      <c r="F12" s="213">
        <v>95</v>
      </c>
      <c r="G12" s="210">
        <f t="shared" si="0"/>
        <v>67</v>
      </c>
      <c r="H12" s="211">
        <v>17</v>
      </c>
      <c r="I12" s="212">
        <v>50</v>
      </c>
      <c r="T12" s="241"/>
      <c r="U12" s="240"/>
    </row>
    <row r="13" spans="2:21" ht="18" customHeight="1">
      <c r="B13" s="217">
        <v>66</v>
      </c>
      <c r="C13" s="210">
        <f t="shared" si="1"/>
        <v>654</v>
      </c>
      <c r="D13" s="211">
        <v>309</v>
      </c>
      <c r="E13" s="212">
        <v>345</v>
      </c>
      <c r="F13" s="213">
        <v>96</v>
      </c>
      <c r="G13" s="210">
        <f t="shared" si="0"/>
        <v>38</v>
      </c>
      <c r="H13" s="211">
        <v>7</v>
      </c>
      <c r="I13" s="212">
        <v>31</v>
      </c>
      <c r="T13" s="240"/>
      <c r="U13" s="240"/>
    </row>
    <row r="14" spans="2:9" ht="18" customHeight="1">
      <c r="B14" s="217">
        <v>67</v>
      </c>
      <c r="C14" s="210">
        <f t="shared" si="1"/>
        <v>682</v>
      </c>
      <c r="D14" s="211">
        <v>354</v>
      </c>
      <c r="E14" s="212">
        <v>328</v>
      </c>
      <c r="F14" s="213">
        <v>97</v>
      </c>
      <c r="G14" s="210">
        <f t="shared" si="0"/>
        <v>30</v>
      </c>
      <c r="H14" s="211">
        <v>8</v>
      </c>
      <c r="I14" s="212">
        <v>22</v>
      </c>
    </row>
    <row r="15" spans="2:9" ht="18" customHeight="1">
      <c r="B15" s="217">
        <v>68</v>
      </c>
      <c r="C15" s="210">
        <f t="shared" si="1"/>
        <v>746</v>
      </c>
      <c r="D15" s="211">
        <v>369</v>
      </c>
      <c r="E15" s="212">
        <v>377</v>
      </c>
      <c r="F15" s="213">
        <v>98</v>
      </c>
      <c r="G15" s="210">
        <f t="shared" si="0"/>
        <v>24</v>
      </c>
      <c r="H15" s="211">
        <v>2</v>
      </c>
      <c r="I15" s="212">
        <v>22</v>
      </c>
    </row>
    <row r="16" spans="2:9" ht="18" customHeight="1">
      <c r="B16" s="217">
        <v>69</v>
      </c>
      <c r="C16" s="215">
        <f t="shared" si="1"/>
        <v>745</v>
      </c>
      <c r="D16" s="211">
        <v>368</v>
      </c>
      <c r="E16" s="212">
        <v>377</v>
      </c>
      <c r="F16" s="213">
        <v>99</v>
      </c>
      <c r="G16" s="215">
        <f t="shared" si="0"/>
        <v>13</v>
      </c>
      <c r="H16" s="211">
        <v>1</v>
      </c>
      <c r="I16" s="212">
        <v>12</v>
      </c>
    </row>
    <row r="17" spans="2:9" ht="23.25" customHeight="1">
      <c r="B17" s="204" t="s">
        <v>272</v>
      </c>
      <c r="C17" s="205">
        <f t="shared" si="1"/>
        <v>4597</v>
      </c>
      <c r="D17" s="206">
        <f>SUM(D18:D22)</f>
        <v>2186</v>
      </c>
      <c r="E17" s="207">
        <f>SUM(E18:E22)</f>
        <v>2411</v>
      </c>
      <c r="F17" s="208" t="s">
        <v>59</v>
      </c>
      <c r="G17" s="205">
        <f t="shared" si="0"/>
        <v>31</v>
      </c>
      <c r="H17" s="206">
        <f>SUM(H18:H22)</f>
        <v>2</v>
      </c>
      <c r="I17" s="207">
        <f>SUM(I18:I22)</f>
        <v>29</v>
      </c>
    </row>
    <row r="18" spans="2:9" ht="18" customHeight="1">
      <c r="B18" s="217">
        <v>70</v>
      </c>
      <c r="C18" s="210">
        <f t="shared" si="1"/>
        <v>755</v>
      </c>
      <c r="D18" s="211">
        <v>357</v>
      </c>
      <c r="E18" s="212">
        <v>398</v>
      </c>
      <c r="F18" s="213">
        <v>100</v>
      </c>
      <c r="G18" s="210">
        <f t="shared" si="0"/>
        <v>13</v>
      </c>
      <c r="H18" s="211">
        <v>2</v>
      </c>
      <c r="I18" s="212">
        <v>11</v>
      </c>
    </row>
    <row r="19" spans="2:9" ht="18" customHeight="1">
      <c r="B19" s="217">
        <v>71</v>
      </c>
      <c r="C19" s="210">
        <f t="shared" si="1"/>
        <v>869</v>
      </c>
      <c r="D19" s="211">
        <v>419</v>
      </c>
      <c r="E19" s="212">
        <v>450</v>
      </c>
      <c r="F19" s="213">
        <v>101</v>
      </c>
      <c r="G19" s="210">
        <f t="shared" si="0"/>
        <v>8</v>
      </c>
      <c r="H19" s="211" t="s">
        <v>676</v>
      </c>
      <c r="I19" s="212">
        <v>8</v>
      </c>
    </row>
    <row r="20" spans="2:9" ht="18" customHeight="1">
      <c r="B20" s="217">
        <v>72</v>
      </c>
      <c r="C20" s="210">
        <f t="shared" si="1"/>
        <v>924</v>
      </c>
      <c r="D20" s="211">
        <v>440</v>
      </c>
      <c r="E20" s="212">
        <v>484</v>
      </c>
      <c r="F20" s="213">
        <v>102</v>
      </c>
      <c r="G20" s="210">
        <f t="shared" si="0"/>
        <v>4</v>
      </c>
      <c r="H20" s="211" t="s">
        <v>676</v>
      </c>
      <c r="I20" s="212">
        <v>4</v>
      </c>
    </row>
    <row r="21" spans="2:9" ht="18" customHeight="1">
      <c r="B21" s="217">
        <v>73</v>
      </c>
      <c r="C21" s="210">
        <f t="shared" si="1"/>
        <v>949</v>
      </c>
      <c r="D21" s="211">
        <v>454</v>
      </c>
      <c r="E21" s="212">
        <v>495</v>
      </c>
      <c r="F21" s="242" t="s">
        <v>677</v>
      </c>
      <c r="G21" s="210">
        <f t="shared" si="0"/>
        <v>6</v>
      </c>
      <c r="H21" s="211" t="s">
        <v>676</v>
      </c>
      <c r="I21" s="212">
        <v>6</v>
      </c>
    </row>
    <row r="22" spans="2:9" ht="18" customHeight="1">
      <c r="B22" s="217">
        <v>74</v>
      </c>
      <c r="C22" s="215">
        <f t="shared" si="1"/>
        <v>1100</v>
      </c>
      <c r="D22" s="211">
        <v>516</v>
      </c>
      <c r="E22" s="212">
        <v>584</v>
      </c>
      <c r="F22" s="213" t="s">
        <v>310</v>
      </c>
      <c r="G22" s="211"/>
      <c r="H22" s="211"/>
      <c r="I22" s="212"/>
    </row>
    <row r="23" spans="2:9" ht="23.25" customHeight="1">
      <c r="B23" s="204" t="s">
        <v>273</v>
      </c>
      <c r="C23" s="205">
        <f t="shared" si="1"/>
        <v>4276</v>
      </c>
      <c r="D23" s="206">
        <f>SUM(D24:D28)</f>
        <v>1926</v>
      </c>
      <c r="E23" s="207">
        <f>SUM(E24:E28)</f>
        <v>2350</v>
      </c>
      <c r="F23" s="208"/>
      <c r="G23" s="205"/>
      <c r="H23" s="206"/>
      <c r="I23" s="207"/>
    </row>
    <row r="24" spans="2:9" ht="18" customHeight="1">
      <c r="B24" s="217">
        <v>75</v>
      </c>
      <c r="C24" s="210">
        <f t="shared" si="1"/>
        <v>1045</v>
      </c>
      <c r="D24" s="211">
        <v>469</v>
      </c>
      <c r="E24" s="212">
        <v>576</v>
      </c>
      <c r="F24" s="213"/>
      <c r="G24" s="210"/>
      <c r="H24" s="211"/>
      <c r="I24" s="212"/>
    </row>
    <row r="25" spans="2:9" ht="18" customHeight="1">
      <c r="B25" s="217">
        <v>76</v>
      </c>
      <c r="C25" s="210">
        <f t="shared" si="1"/>
        <v>1064</v>
      </c>
      <c r="D25" s="211">
        <v>481</v>
      </c>
      <c r="E25" s="212">
        <v>583</v>
      </c>
      <c r="F25" s="213"/>
      <c r="G25" s="210"/>
      <c r="H25" s="211"/>
      <c r="I25" s="212"/>
    </row>
    <row r="26" spans="2:9" ht="18" customHeight="1">
      <c r="B26" s="217">
        <v>77</v>
      </c>
      <c r="C26" s="210">
        <f t="shared" si="1"/>
        <v>733</v>
      </c>
      <c r="D26" s="211">
        <v>314</v>
      </c>
      <c r="E26" s="212">
        <v>419</v>
      </c>
      <c r="F26" s="213"/>
      <c r="G26" s="210"/>
      <c r="H26" s="211"/>
      <c r="I26" s="212"/>
    </row>
    <row r="27" spans="2:9" ht="18" customHeight="1">
      <c r="B27" s="217">
        <v>78</v>
      </c>
      <c r="C27" s="210">
        <f t="shared" si="1"/>
        <v>657</v>
      </c>
      <c r="D27" s="211">
        <v>288</v>
      </c>
      <c r="E27" s="212">
        <v>369</v>
      </c>
      <c r="F27" s="213"/>
      <c r="G27" s="210"/>
      <c r="H27" s="211"/>
      <c r="I27" s="212"/>
    </row>
    <row r="28" spans="2:9" ht="18" customHeight="1">
      <c r="B28" s="217">
        <v>79</v>
      </c>
      <c r="C28" s="215">
        <f t="shared" si="1"/>
        <v>777</v>
      </c>
      <c r="D28" s="211">
        <v>374</v>
      </c>
      <c r="E28" s="212">
        <v>403</v>
      </c>
      <c r="F28" s="213"/>
      <c r="G28" s="215"/>
      <c r="H28" s="211"/>
      <c r="I28" s="212"/>
    </row>
    <row r="29" spans="2:9" ht="23.25" customHeight="1">
      <c r="B29" s="204" t="s">
        <v>274</v>
      </c>
      <c r="C29" s="205">
        <f t="shared" si="1"/>
        <v>3633</v>
      </c>
      <c r="D29" s="206">
        <f>SUM(D30:D34)</f>
        <v>1488</v>
      </c>
      <c r="E29" s="207">
        <f>SUM(E30:E34)</f>
        <v>2145</v>
      </c>
      <c r="F29" s="208"/>
      <c r="G29" s="205"/>
      <c r="H29" s="206"/>
      <c r="I29" s="207"/>
    </row>
    <row r="30" spans="2:9" ht="18" customHeight="1">
      <c r="B30" s="217">
        <v>80</v>
      </c>
      <c r="C30" s="210">
        <f t="shared" si="1"/>
        <v>853</v>
      </c>
      <c r="D30" s="211">
        <v>351</v>
      </c>
      <c r="E30" s="212">
        <v>502</v>
      </c>
      <c r="F30" s="213"/>
      <c r="G30" s="210"/>
      <c r="H30" s="211"/>
      <c r="I30" s="212"/>
    </row>
    <row r="31" spans="2:9" ht="18" customHeight="1">
      <c r="B31" s="217">
        <v>81</v>
      </c>
      <c r="C31" s="210">
        <f t="shared" si="1"/>
        <v>801</v>
      </c>
      <c r="D31" s="211">
        <v>338</v>
      </c>
      <c r="E31" s="212">
        <v>463</v>
      </c>
      <c r="F31" s="213"/>
      <c r="G31" s="210"/>
      <c r="H31" s="211"/>
      <c r="I31" s="212"/>
    </row>
    <row r="32" spans="2:9" ht="18" customHeight="1">
      <c r="B32" s="217">
        <v>82</v>
      </c>
      <c r="C32" s="210">
        <f t="shared" si="1"/>
        <v>762</v>
      </c>
      <c r="D32" s="211">
        <v>307</v>
      </c>
      <c r="E32" s="212">
        <v>455</v>
      </c>
      <c r="F32" s="213"/>
      <c r="G32" s="210"/>
      <c r="H32" s="211"/>
      <c r="I32" s="212"/>
    </row>
    <row r="33" spans="2:9" ht="18" customHeight="1">
      <c r="B33" s="217">
        <v>83</v>
      </c>
      <c r="C33" s="210">
        <f t="shared" si="1"/>
        <v>690</v>
      </c>
      <c r="D33" s="211">
        <v>275</v>
      </c>
      <c r="E33" s="212">
        <v>415</v>
      </c>
      <c r="F33" s="213"/>
      <c r="G33" s="210"/>
      <c r="H33" s="211"/>
      <c r="I33" s="212"/>
    </row>
    <row r="34" spans="2:9" ht="18" customHeight="1">
      <c r="B34" s="217">
        <v>84</v>
      </c>
      <c r="C34" s="215">
        <f t="shared" si="1"/>
        <v>527</v>
      </c>
      <c r="D34" s="211">
        <v>217</v>
      </c>
      <c r="E34" s="212">
        <v>310</v>
      </c>
      <c r="F34" s="213"/>
      <c r="G34" s="215"/>
      <c r="H34" s="211"/>
      <c r="I34" s="212"/>
    </row>
    <row r="35" spans="2:9" ht="23.25" customHeight="1">
      <c r="B35" s="204" t="s">
        <v>78</v>
      </c>
      <c r="C35" s="218">
        <f t="shared" si="1"/>
        <v>2080</v>
      </c>
      <c r="D35" s="206">
        <f>SUM(D36:D40)</f>
        <v>824</v>
      </c>
      <c r="E35" s="207">
        <f>SUM(E36:E40)</f>
        <v>1256</v>
      </c>
      <c r="F35" s="208"/>
      <c r="G35" s="218"/>
      <c r="H35" s="206"/>
      <c r="I35" s="207"/>
    </row>
    <row r="36" spans="2:9" ht="18" customHeight="1">
      <c r="B36" s="217">
        <v>85</v>
      </c>
      <c r="C36" s="219">
        <f t="shared" si="1"/>
        <v>487</v>
      </c>
      <c r="D36" s="211">
        <v>202</v>
      </c>
      <c r="E36" s="212">
        <v>285</v>
      </c>
      <c r="F36" s="213"/>
      <c r="G36" s="219"/>
      <c r="H36" s="211"/>
      <c r="I36" s="212"/>
    </row>
    <row r="37" spans="2:9" ht="18" customHeight="1">
      <c r="B37" s="217">
        <v>86</v>
      </c>
      <c r="C37" s="220">
        <f t="shared" si="1"/>
        <v>509</v>
      </c>
      <c r="D37" s="211">
        <v>200</v>
      </c>
      <c r="E37" s="212">
        <v>309</v>
      </c>
      <c r="F37" s="213"/>
      <c r="G37" s="220"/>
      <c r="H37" s="211"/>
      <c r="I37" s="212"/>
    </row>
    <row r="38" spans="2:9" ht="18" customHeight="1">
      <c r="B38" s="217">
        <v>87</v>
      </c>
      <c r="C38" s="220">
        <f t="shared" si="1"/>
        <v>410</v>
      </c>
      <c r="D38" s="211">
        <v>186</v>
      </c>
      <c r="E38" s="212">
        <v>224</v>
      </c>
      <c r="F38" s="213"/>
      <c r="G38" s="220"/>
      <c r="H38" s="211"/>
      <c r="I38" s="212"/>
    </row>
    <row r="39" spans="2:9" ht="18" customHeight="1">
      <c r="B39" s="217">
        <v>88</v>
      </c>
      <c r="C39" s="220">
        <f t="shared" si="1"/>
        <v>390</v>
      </c>
      <c r="D39" s="211">
        <v>134</v>
      </c>
      <c r="E39" s="212">
        <v>256</v>
      </c>
      <c r="F39" s="213"/>
      <c r="G39" s="220"/>
      <c r="H39" s="211"/>
      <c r="I39" s="212"/>
    </row>
    <row r="40" spans="2:9" ht="18" customHeight="1">
      <c r="B40" s="221">
        <v>89</v>
      </c>
      <c r="C40" s="222">
        <f t="shared" si="1"/>
        <v>284</v>
      </c>
      <c r="D40" s="223">
        <v>102</v>
      </c>
      <c r="E40" s="224">
        <v>182</v>
      </c>
      <c r="F40" s="225"/>
      <c r="G40" s="222"/>
      <c r="H40" s="223"/>
      <c r="I40" s="224"/>
    </row>
  </sheetData>
  <sheetProtection formatCells="0"/>
  <dataValidations count="1">
    <dataValidation type="list" allowBlank="1" sqref="H22:I22 H19:H21">
      <formula1>"― "</formula1>
    </dataValidation>
  </dataValidation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showZeros="0" view="pageBreakPreview" zoomScaleNormal="70" zoomScaleSheetLayoutView="100" workbookViewId="0" topLeftCell="A1">
      <selection activeCell="C3" sqref="C3:C4"/>
    </sheetView>
  </sheetViews>
  <sheetFormatPr defaultColWidth="9.00390625" defaultRowHeight="15" customHeight="1"/>
  <cols>
    <col min="1" max="1" width="2.375" style="182" customWidth="1"/>
    <col min="2" max="2" width="15.00390625" style="182" customWidth="1"/>
    <col min="3" max="6" width="13.125" style="182" customWidth="1"/>
    <col min="7" max="7" width="15.375" style="182" customWidth="1"/>
    <col min="8" max="8" width="4.375" style="182" customWidth="1"/>
    <col min="9" max="9" width="12.375" style="182" customWidth="1"/>
    <col min="10" max="27" width="9.00390625" style="182" customWidth="1"/>
    <col min="28" max="16384" width="9.00390625" style="182" customWidth="1"/>
  </cols>
  <sheetData>
    <row r="1" ht="22.5" customHeight="1">
      <c r="A1" s="181" t="s">
        <v>602</v>
      </c>
    </row>
    <row r="2" ht="15" customHeight="1">
      <c r="G2" s="243" t="s">
        <v>642</v>
      </c>
    </row>
    <row r="3" spans="2:7" ht="18.75" customHeight="1">
      <c r="B3" s="431" t="s">
        <v>309</v>
      </c>
      <c r="C3" s="433" t="s">
        <v>0</v>
      </c>
      <c r="D3" s="431" t="s">
        <v>244</v>
      </c>
      <c r="E3" s="431"/>
      <c r="F3" s="431"/>
      <c r="G3" s="435" t="s">
        <v>260</v>
      </c>
    </row>
    <row r="4" spans="2:7" ht="18.75" customHeight="1">
      <c r="B4" s="432"/>
      <c r="C4" s="434"/>
      <c r="D4" s="244" t="s">
        <v>50</v>
      </c>
      <c r="E4" s="245" t="s">
        <v>2</v>
      </c>
      <c r="F4" s="245" t="s">
        <v>3</v>
      </c>
      <c r="G4" s="435"/>
    </row>
    <row r="5" spans="2:7" ht="37.5" customHeight="1">
      <c r="B5" s="246" t="s">
        <v>1</v>
      </c>
      <c r="C5" s="247">
        <f>SUM(C6:C31)</f>
        <v>2093733</v>
      </c>
      <c r="D5" s="248">
        <f>SUM(E5:F5)</f>
        <v>4190134</v>
      </c>
      <c r="E5" s="249">
        <f>SUM(E6:E31)</f>
        <v>2062443</v>
      </c>
      <c r="F5" s="250">
        <f>SUM(F6:F31)</f>
        <v>2127691</v>
      </c>
      <c r="G5" s="251">
        <f>ROUND(D5/$D$5*100,4)</f>
        <v>100</v>
      </c>
    </row>
    <row r="6" spans="2:12" ht="23.25" customHeight="1">
      <c r="B6" s="252" t="s">
        <v>24</v>
      </c>
      <c r="C6" s="307">
        <v>282252</v>
      </c>
      <c r="D6" s="253">
        <f aca="true" t="shared" si="0" ref="D6:D31">SUM(E6:F6)</f>
        <v>560692</v>
      </c>
      <c r="E6" s="308">
        <v>280146</v>
      </c>
      <c r="F6" s="309">
        <v>280546</v>
      </c>
      <c r="G6" s="254">
        <f aca="true" t="shared" si="1" ref="G6:G31">ROUND(D6/$D$5*100,4)</f>
        <v>13.3812</v>
      </c>
      <c r="I6" s="255"/>
      <c r="J6" s="255"/>
      <c r="K6" s="255"/>
      <c r="L6" s="255"/>
    </row>
    <row r="7" spans="2:16" ht="23.25" customHeight="1">
      <c r="B7" s="256" t="s">
        <v>25</v>
      </c>
      <c r="C7" s="310">
        <v>96728</v>
      </c>
      <c r="D7" s="253">
        <f t="shared" si="0"/>
        <v>185825</v>
      </c>
      <c r="E7" s="311">
        <v>91979</v>
      </c>
      <c r="F7" s="312">
        <v>93846</v>
      </c>
      <c r="G7" s="257">
        <f t="shared" si="1"/>
        <v>4.4348</v>
      </c>
      <c r="P7" s="258"/>
    </row>
    <row r="8" spans="2:7" ht="23.25" customHeight="1">
      <c r="B8" s="256" t="s">
        <v>26</v>
      </c>
      <c r="C8" s="310">
        <v>78667</v>
      </c>
      <c r="D8" s="253">
        <f t="shared" si="0"/>
        <v>147809</v>
      </c>
      <c r="E8" s="311">
        <v>70765</v>
      </c>
      <c r="F8" s="312">
        <v>77044</v>
      </c>
      <c r="G8" s="257">
        <f t="shared" si="1"/>
        <v>3.5275</v>
      </c>
    </row>
    <row r="9" spans="2:7" ht="23.25" customHeight="1">
      <c r="B9" s="256" t="s">
        <v>27</v>
      </c>
      <c r="C9" s="310">
        <v>96752</v>
      </c>
      <c r="D9" s="253">
        <f t="shared" si="0"/>
        <v>189959</v>
      </c>
      <c r="E9" s="311">
        <v>92506</v>
      </c>
      <c r="F9" s="312">
        <v>97453</v>
      </c>
      <c r="G9" s="257">
        <f t="shared" si="1"/>
        <v>4.5335</v>
      </c>
    </row>
    <row r="10" spans="2:7" ht="23.25" customHeight="1">
      <c r="B10" s="259" t="s">
        <v>28</v>
      </c>
      <c r="C10" s="313">
        <v>65181</v>
      </c>
      <c r="D10" s="260">
        <f t="shared" si="0"/>
        <v>129468</v>
      </c>
      <c r="E10" s="314">
        <v>65036</v>
      </c>
      <c r="F10" s="315">
        <v>64432</v>
      </c>
      <c r="G10" s="261">
        <f t="shared" si="1"/>
        <v>3.0898</v>
      </c>
    </row>
    <row r="11" spans="2:7" ht="23.25" customHeight="1">
      <c r="B11" s="256" t="s">
        <v>29</v>
      </c>
      <c r="C11" s="310">
        <v>129835</v>
      </c>
      <c r="D11" s="253">
        <f t="shared" si="0"/>
        <v>260078</v>
      </c>
      <c r="E11" s="311">
        <v>130030</v>
      </c>
      <c r="F11" s="312">
        <v>130048</v>
      </c>
      <c r="G11" s="254">
        <f t="shared" si="1"/>
        <v>6.2069</v>
      </c>
    </row>
    <row r="12" spans="2:7" ht="23.25" customHeight="1">
      <c r="B12" s="256" t="s">
        <v>30</v>
      </c>
      <c r="C12" s="310">
        <v>56875</v>
      </c>
      <c r="D12" s="253">
        <f t="shared" si="0"/>
        <v>114516</v>
      </c>
      <c r="E12" s="311">
        <v>56910</v>
      </c>
      <c r="F12" s="312">
        <v>57606</v>
      </c>
      <c r="G12" s="257">
        <f t="shared" si="1"/>
        <v>2.733</v>
      </c>
    </row>
    <row r="13" spans="2:7" ht="23.25" customHeight="1">
      <c r="B13" s="256" t="s">
        <v>31</v>
      </c>
      <c r="C13" s="310">
        <v>123497</v>
      </c>
      <c r="D13" s="253">
        <f t="shared" si="0"/>
        <v>238774</v>
      </c>
      <c r="E13" s="311">
        <v>116031</v>
      </c>
      <c r="F13" s="312">
        <v>122743</v>
      </c>
      <c r="G13" s="257">
        <f t="shared" si="1"/>
        <v>5.6985</v>
      </c>
    </row>
    <row r="14" spans="2:7" ht="23.25" customHeight="1">
      <c r="B14" s="256" t="s">
        <v>32</v>
      </c>
      <c r="C14" s="310">
        <v>206953</v>
      </c>
      <c r="D14" s="253">
        <f t="shared" si="0"/>
        <v>430380</v>
      </c>
      <c r="E14" s="311">
        <v>210105</v>
      </c>
      <c r="F14" s="312">
        <v>220275</v>
      </c>
      <c r="G14" s="257">
        <f t="shared" si="1"/>
        <v>10.2713</v>
      </c>
    </row>
    <row r="15" spans="2:7" ht="23.25" customHeight="1">
      <c r="B15" s="256" t="s">
        <v>33</v>
      </c>
      <c r="C15" s="313">
        <v>62848</v>
      </c>
      <c r="D15" s="253">
        <f t="shared" si="0"/>
        <v>124614</v>
      </c>
      <c r="E15" s="314">
        <v>61291</v>
      </c>
      <c r="F15" s="315">
        <v>63323</v>
      </c>
      <c r="G15" s="261">
        <f t="shared" si="1"/>
        <v>2.974</v>
      </c>
    </row>
    <row r="16" spans="2:7" ht="23.25" customHeight="1">
      <c r="B16" s="252" t="s">
        <v>34</v>
      </c>
      <c r="C16" s="310">
        <v>96344</v>
      </c>
      <c r="D16" s="262">
        <f t="shared" si="0"/>
        <v>196913</v>
      </c>
      <c r="E16" s="311">
        <v>96365</v>
      </c>
      <c r="F16" s="312">
        <v>100548</v>
      </c>
      <c r="G16" s="254">
        <f t="shared" si="1"/>
        <v>4.6994</v>
      </c>
    </row>
    <row r="17" spans="2:7" ht="23.25" customHeight="1">
      <c r="B17" s="256" t="s">
        <v>36</v>
      </c>
      <c r="C17" s="310">
        <v>93257</v>
      </c>
      <c r="D17" s="253">
        <f t="shared" si="0"/>
        <v>187494</v>
      </c>
      <c r="E17" s="311">
        <v>93731</v>
      </c>
      <c r="F17" s="312">
        <v>93763</v>
      </c>
      <c r="G17" s="257">
        <f t="shared" si="1"/>
        <v>4.4747</v>
      </c>
    </row>
    <row r="18" spans="2:7" ht="23.25" customHeight="1">
      <c r="B18" s="256" t="s">
        <v>35</v>
      </c>
      <c r="C18" s="310">
        <v>76295</v>
      </c>
      <c r="D18" s="253">
        <f t="shared" si="0"/>
        <v>151751</v>
      </c>
      <c r="E18" s="311">
        <v>73834</v>
      </c>
      <c r="F18" s="312">
        <v>77917</v>
      </c>
      <c r="G18" s="257">
        <f t="shared" si="1"/>
        <v>3.6216</v>
      </c>
    </row>
    <row r="19" spans="2:8" ht="23.25" customHeight="1">
      <c r="B19" s="256" t="s">
        <v>37</v>
      </c>
      <c r="C19" s="310">
        <v>63950</v>
      </c>
      <c r="D19" s="253">
        <f t="shared" si="0"/>
        <v>128762</v>
      </c>
      <c r="E19" s="311">
        <v>63157</v>
      </c>
      <c r="F19" s="312">
        <v>65605</v>
      </c>
      <c r="G19" s="257">
        <f t="shared" si="1"/>
        <v>3.073</v>
      </c>
      <c r="H19" s="258"/>
    </row>
    <row r="20" spans="2:8" ht="23.25" customHeight="1">
      <c r="B20" s="259" t="s">
        <v>38</v>
      </c>
      <c r="C20" s="313">
        <v>39293</v>
      </c>
      <c r="D20" s="260">
        <f t="shared" si="0"/>
        <v>75889</v>
      </c>
      <c r="E20" s="314">
        <v>36793</v>
      </c>
      <c r="F20" s="315">
        <v>39096</v>
      </c>
      <c r="G20" s="261">
        <f t="shared" si="1"/>
        <v>1.8111</v>
      </c>
      <c r="H20" s="258"/>
    </row>
    <row r="21" spans="2:13" ht="23.25" customHeight="1">
      <c r="B21" s="256" t="s">
        <v>39</v>
      </c>
      <c r="C21" s="310">
        <v>31022</v>
      </c>
      <c r="D21" s="253">
        <f t="shared" si="0"/>
        <v>56512</v>
      </c>
      <c r="E21" s="311">
        <v>28369</v>
      </c>
      <c r="F21" s="312">
        <v>28143</v>
      </c>
      <c r="G21" s="254">
        <f t="shared" si="1"/>
        <v>1.3487</v>
      </c>
      <c r="H21" s="258"/>
      <c r="M21" s="258"/>
    </row>
    <row r="22" spans="2:8" ht="23.25" customHeight="1">
      <c r="B22" s="256" t="s">
        <v>40</v>
      </c>
      <c r="C22" s="310">
        <v>43062</v>
      </c>
      <c r="D22" s="253">
        <f t="shared" si="0"/>
        <v>82102</v>
      </c>
      <c r="E22" s="311">
        <v>39623</v>
      </c>
      <c r="F22" s="312">
        <v>42479</v>
      </c>
      <c r="G22" s="257">
        <f t="shared" si="1"/>
        <v>1.9594</v>
      </c>
      <c r="H22" s="258"/>
    </row>
    <row r="23" spans="2:8" ht="23.25" customHeight="1">
      <c r="B23" s="256" t="s">
        <v>41</v>
      </c>
      <c r="C23" s="310">
        <v>40783</v>
      </c>
      <c r="D23" s="253">
        <f t="shared" si="0"/>
        <v>85085</v>
      </c>
      <c r="E23" s="311">
        <v>41786</v>
      </c>
      <c r="F23" s="312">
        <v>43299</v>
      </c>
      <c r="G23" s="257">
        <f t="shared" si="1"/>
        <v>2.0306</v>
      </c>
      <c r="H23" s="258"/>
    </row>
    <row r="24" spans="2:8" ht="23.25" customHeight="1">
      <c r="B24" s="256" t="s">
        <v>42</v>
      </c>
      <c r="C24" s="310">
        <v>36899</v>
      </c>
      <c r="D24" s="253">
        <f t="shared" si="0"/>
        <v>74596</v>
      </c>
      <c r="E24" s="311">
        <v>35904</v>
      </c>
      <c r="F24" s="312">
        <v>38692</v>
      </c>
      <c r="G24" s="257">
        <f t="shared" si="1"/>
        <v>1.7803</v>
      </c>
      <c r="H24" s="258"/>
    </row>
    <row r="25" spans="2:8" ht="23.25" customHeight="1">
      <c r="B25" s="256" t="s">
        <v>43</v>
      </c>
      <c r="C25" s="313">
        <v>56510</v>
      </c>
      <c r="D25" s="253">
        <f t="shared" si="0"/>
        <v>116512</v>
      </c>
      <c r="E25" s="314">
        <v>56487</v>
      </c>
      <c r="F25" s="315">
        <v>60025</v>
      </c>
      <c r="G25" s="261">
        <f t="shared" si="1"/>
        <v>2.7806</v>
      </c>
      <c r="H25" s="258"/>
    </row>
    <row r="26" spans="2:8" ht="23.25" customHeight="1">
      <c r="B26" s="252" t="s">
        <v>44</v>
      </c>
      <c r="C26" s="310">
        <v>32890</v>
      </c>
      <c r="D26" s="262">
        <f t="shared" si="0"/>
        <v>71018</v>
      </c>
      <c r="E26" s="311">
        <v>35225</v>
      </c>
      <c r="F26" s="312">
        <v>35793</v>
      </c>
      <c r="G26" s="254">
        <f t="shared" si="1"/>
        <v>1.6949</v>
      </c>
      <c r="H26" s="258"/>
    </row>
    <row r="27" spans="2:8" ht="23.25" customHeight="1">
      <c r="B27" s="256" t="s">
        <v>45</v>
      </c>
      <c r="C27" s="310">
        <v>75076</v>
      </c>
      <c r="D27" s="253">
        <f t="shared" si="0"/>
        <v>147776</v>
      </c>
      <c r="E27" s="311">
        <v>72350</v>
      </c>
      <c r="F27" s="312">
        <v>75426</v>
      </c>
      <c r="G27" s="257">
        <f t="shared" si="1"/>
        <v>3.5268</v>
      </c>
      <c r="H27" s="258"/>
    </row>
    <row r="28" spans="2:8" ht="23.25" customHeight="1">
      <c r="B28" s="256" t="s">
        <v>46</v>
      </c>
      <c r="C28" s="310">
        <v>42844</v>
      </c>
      <c r="D28" s="253">
        <f t="shared" si="0"/>
        <v>93781</v>
      </c>
      <c r="E28" s="311">
        <v>46910</v>
      </c>
      <c r="F28" s="312">
        <v>46871</v>
      </c>
      <c r="G28" s="257">
        <f t="shared" si="1"/>
        <v>2.2381</v>
      </c>
      <c r="H28" s="258"/>
    </row>
    <row r="29" spans="2:8" ht="23.25" customHeight="1">
      <c r="B29" s="256" t="s">
        <v>47</v>
      </c>
      <c r="C29" s="310">
        <v>26643</v>
      </c>
      <c r="D29" s="253">
        <f t="shared" si="0"/>
        <v>54416</v>
      </c>
      <c r="E29" s="311">
        <v>27558</v>
      </c>
      <c r="F29" s="312">
        <v>26858</v>
      </c>
      <c r="G29" s="257">
        <f t="shared" si="1"/>
        <v>1.2987</v>
      </c>
      <c r="H29" s="258"/>
    </row>
    <row r="30" spans="2:8" ht="23.25" customHeight="1">
      <c r="B30" s="259" t="s">
        <v>48</v>
      </c>
      <c r="C30" s="313">
        <v>37210</v>
      </c>
      <c r="D30" s="260">
        <f t="shared" si="0"/>
        <v>79513</v>
      </c>
      <c r="E30" s="311">
        <v>39584</v>
      </c>
      <c r="F30" s="315">
        <v>39929</v>
      </c>
      <c r="G30" s="261">
        <f t="shared" si="1"/>
        <v>1.8976</v>
      </c>
      <c r="H30" s="258"/>
    </row>
    <row r="31" spans="2:8" ht="23.25" customHeight="1">
      <c r="B31" s="263" t="s">
        <v>49</v>
      </c>
      <c r="C31" s="310">
        <v>102067</v>
      </c>
      <c r="D31" s="264">
        <f t="shared" si="0"/>
        <v>205899</v>
      </c>
      <c r="E31" s="316">
        <v>99968</v>
      </c>
      <c r="F31" s="312">
        <v>105931</v>
      </c>
      <c r="G31" s="265">
        <f t="shared" si="1"/>
        <v>4.9139</v>
      </c>
      <c r="H31" s="258"/>
    </row>
    <row r="32" spans="2:7" ht="15" customHeight="1">
      <c r="B32" s="266" t="s">
        <v>261</v>
      </c>
      <c r="C32" s="267"/>
      <c r="D32" s="267"/>
      <c r="E32" s="267"/>
      <c r="F32" s="267"/>
      <c r="G32" s="267"/>
    </row>
    <row r="33" spans="2:7" ht="15" customHeight="1">
      <c r="B33" s="268" t="s">
        <v>262</v>
      </c>
      <c r="C33" s="269"/>
      <c r="D33" s="269"/>
      <c r="E33" s="269"/>
      <c r="F33" s="269"/>
      <c r="G33" s="269"/>
    </row>
    <row r="34" spans="2:7" ht="15" customHeight="1">
      <c r="B34" s="183"/>
      <c r="C34" s="183"/>
      <c r="D34" s="183"/>
      <c r="E34" s="183"/>
      <c r="F34" s="183"/>
      <c r="G34" s="183"/>
    </row>
    <row r="35" spans="2:7" ht="15" customHeight="1">
      <c r="B35" s="183"/>
      <c r="C35" s="183"/>
      <c r="D35" s="183"/>
      <c r="E35" s="183"/>
      <c r="F35" s="183"/>
      <c r="G35" s="183"/>
    </row>
    <row r="36" spans="2:7" ht="15" customHeight="1">
      <c r="B36" s="183"/>
      <c r="C36" s="183"/>
      <c r="D36" s="183"/>
      <c r="E36" s="183"/>
      <c r="F36" s="183"/>
      <c r="G36" s="183"/>
    </row>
    <row r="37" spans="2:7" ht="15" customHeight="1">
      <c r="B37" s="183"/>
      <c r="C37" s="183"/>
      <c r="D37" s="183"/>
      <c r="E37" s="183"/>
      <c r="F37" s="183"/>
      <c r="G37" s="183"/>
    </row>
    <row r="38" spans="2:7" ht="15" customHeight="1">
      <c r="B38" s="183"/>
      <c r="C38" s="183"/>
      <c r="D38" s="183"/>
      <c r="E38" s="183"/>
      <c r="F38" s="183"/>
      <c r="G38" s="183"/>
    </row>
    <row r="39" spans="2:7" ht="15" customHeight="1">
      <c r="B39" s="183"/>
      <c r="C39" s="183"/>
      <c r="D39" s="183"/>
      <c r="E39" s="183"/>
      <c r="F39" s="183"/>
      <c r="G39" s="183"/>
    </row>
    <row r="40" spans="2:7" ht="15" customHeight="1">
      <c r="B40" s="183"/>
      <c r="C40" s="183"/>
      <c r="D40" s="183"/>
      <c r="E40" s="183"/>
      <c r="F40" s="183"/>
      <c r="G40" s="183"/>
    </row>
    <row r="41" spans="2:7" ht="15" customHeight="1">
      <c r="B41" s="183"/>
      <c r="C41" s="183"/>
      <c r="D41" s="183"/>
      <c r="E41" s="183"/>
      <c r="F41" s="183"/>
      <c r="G41" s="183"/>
    </row>
    <row r="42" spans="2:7" ht="15" customHeight="1">
      <c r="B42" s="183"/>
      <c r="C42" s="183"/>
      <c r="D42" s="183"/>
      <c r="E42" s="183"/>
      <c r="F42" s="183"/>
      <c r="G42" s="183"/>
    </row>
    <row r="43" spans="2:7" ht="15" customHeight="1">
      <c r="B43" s="183"/>
      <c r="C43" s="183"/>
      <c r="D43" s="183"/>
      <c r="E43" s="183"/>
      <c r="F43" s="183"/>
      <c r="G43" s="183"/>
    </row>
    <row r="44" spans="2:7" ht="15" customHeight="1">
      <c r="B44" s="183"/>
      <c r="C44" s="183"/>
      <c r="D44" s="183"/>
      <c r="E44" s="183"/>
      <c r="F44" s="183"/>
      <c r="G44" s="183"/>
    </row>
    <row r="45" spans="2:7" ht="15" customHeight="1">
      <c r="B45" s="183"/>
      <c r="C45" s="183"/>
      <c r="D45" s="183"/>
      <c r="E45" s="183"/>
      <c r="F45" s="183"/>
      <c r="G45" s="183"/>
    </row>
    <row r="46" spans="2:7" ht="15" customHeight="1">
      <c r="B46" s="183"/>
      <c r="C46" s="183"/>
      <c r="D46" s="183"/>
      <c r="E46" s="183"/>
      <c r="F46" s="183"/>
      <c r="G46" s="183"/>
    </row>
    <row r="47" spans="2:7" ht="15" customHeight="1">
      <c r="B47" s="183"/>
      <c r="C47" s="183"/>
      <c r="D47" s="183"/>
      <c r="E47" s="183"/>
      <c r="F47" s="183"/>
      <c r="G47" s="183"/>
    </row>
    <row r="48" spans="2:7" ht="15" customHeight="1">
      <c r="B48" s="183"/>
      <c r="C48" s="183"/>
      <c r="D48" s="183"/>
      <c r="E48" s="183"/>
      <c r="F48" s="183"/>
      <c r="G48" s="183"/>
    </row>
    <row r="49" spans="2:7" ht="15" customHeight="1">
      <c r="B49" s="183"/>
      <c r="C49" s="183"/>
      <c r="D49" s="183"/>
      <c r="E49" s="183"/>
      <c r="F49" s="183"/>
      <c r="G49" s="183"/>
    </row>
    <row r="50" spans="2:7" ht="15" customHeight="1">
      <c r="B50" s="183"/>
      <c r="C50" s="183"/>
      <c r="D50" s="183"/>
      <c r="E50" s="183"/>
      <c r="F50" s="183"/>
      <c r="G50" s="183"/>
    </row>
    <row r="51" spans="2:7" ht="15" customHeight="1">
      <c r="B51" s="183"/>
      <c r="C51" s="183"/>
      <c r="D51" s="183"/>
      <c r="E51" s="183"/>
      <c r="F51" s="183"/>
      <c r="G51" s="183"/>
    </row>
    <row r="52" spans="2:7" ht="15" customHeight="1">
      <c r="B52" s="183"/>
      <c r="C52" s="183"/>
      <c r="D52" s="183"/>
      <c r="E52" s="183"/>
      <c r="F52" s="183"/>
      <c r="G52" s="183"/>
    </row>
    <row r="53" spans="2:7" ht="15" customHeight="1">
      <c r="B53" s="183"/>
      <c r="C53" s="183"/>
      <c r="D53" s="183"/>
      <c r="E53" s="183"/>
      <c r="F53" s="183"/>
      <c r="G53" s="183"/>
    </row>
    <row r="54" spans="2:7" ht="15" customHeight="1">
      <c r="B54" s="183"/>
      <c r="C54" s="183"/>
      <c r="D54" s="183"/>
      <c r="E54" s="183"/>
      <c r="F54" s="183"/>
      <c r="G54" s="183"/>
    </row>
    <row r="55" spans="2:7" ht="15" customHeight="1">
      <c r="B55" s="183"/>
      <c r="C55" s="183"/>
      <c r="D55" s="183"/>
      <c r="E55" s="183"/>
      <c r="F55" s="183"/>
      <c r="G55" s="183"/>
    </row>
    <row r="56" spans="2:7" ht="15" customHeight="1">
      <c r="B56" s="183"/>
      <c r="C56" s="183"/>
      <c r="D56" s="183"/>
      <c r="E56" s="183"/>
      <c r="F56" s="183"/>
      <c r="G56" s="183"/>
    </row>
    <row r="57" spans="2:7" ht="15" customHeight="1">
      <c r="B57" s="183"/>
      <c r="C57" s="183"/>
      <c r="D57" s="183"/>
      <c r="E57" s="183"/>
      <c r="F57" s="183"/>
      <c r="G57" s="183"/>
    </row>
  </sheetData>
  <sheetProtection/>
  <mergeCells count="4">
    <mergeCell ref="B3:B4"/>
    <mergeCell ref="C3:C4"/>
    <mergeCell ref="D3:F3"/>
    <mergeCell ref="G3:G4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  <colBreaks count="1" manualBreakCount="1">
    <brk id="7" max="32" man="1"/>
  </colBreaks>
  <ignoredErrors>
    <ignoredError sqref="D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M38"/>
  <sheetViews>
    <sheetView showZeros="0" view="pageBreakPreview" zoomScaleNormal="80" zoomScaleSheetLayoutView="100" workbookViewId="0" topLeftCell="A31">
      <selection activeCell="AI34" sqref="AI34"/>
    </sheetView>
  </sheetViews>
  <sheetFormatPr defaultColWidth="2.375" defaultRowHeight="15" customHeight="1"/>
  <cols>
    <col min="1" max="1" width="2.375" style="182" customWidth="1"/>
    <col min="2" max="2" width="1.875" style="182" customWidth="1"/>
    <col min="3" max="7" width="1.75390625" style="182" customWidth="1"/>
    <col min="8" max="8" width="1.875" style="182" customWidth="1"/>
    <col min="9" max="24" width="1.75390625" style="182" customWidth="1"/>
    <col min="25" max="25" width="2.25390625" style="182" customWidth="1"/>
    <col min="26" max="26" width="1.25" style="182" customWidth="1"/>
    <col min="27" max="39" width="1.75390625" style="182" customWidth="1"/>
    <col min="40" max="40" width="2.25390625" style="182" customWidth="1"/>
    <col min="41" max="41" width="1.25" style="182" customWidth="1"/>
    <col min="42" max="46" width="1.75390625" style="182" customWidth="1"/>
    <col min="47" max="47" width="2.25390625" style="182" customWidth="1"/>
    <col min="48" max="48" width="1.25" style="182" customWidth="1"/>
    <col min="49" max="51" width="1.875" style="182" customWidth="1"/>
    <col min="52" max="16384" width="2.375" style="182" customWidth="1"/>
  </cols>
  <sheetData>
    <row r="1" spans="1:25" ht="22.5" customHeight="1">
      <c r="A1" s="181" t="s">
        <v>603</v>
      </c>
      <c r="Y1" s="258"/>
    </row>
    <row r="2" spans="2:48" ht="15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270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271" t="s">
        <v>684</v>
      </c>
    </row>
    <row r="3" spans="2:48" ht="21" customHeight="1">
      <c r="B3" s="439" t="s">
        <v>62</v>
      </c>
      <c r="C3" s="439"/>
      <c r="D3" s="439"/>
      <c r="E3" s="439"/>
      <c r="F3" s="439"/>
      <c r="G3" s="439"/>
      <c r="H3" s="439"/>
      <c r="I3" s="529" t="s">
        <v>60</v>
      </c>
      <c r="J3" s="526"/>
      <c r="K3" s="526"/>
      <c r="L3" s="526"/>
      <c r="M3" s="526"/>
      <c r="N3" s="526" t="s">
        <v>279</v>
      </c>
      <c r="O3" s="526"/>
      <c r="P3" s="526"/>
      <c r="Q3" s="526"/>
      <c r="R3" s="526"/>
      <c r="S3" s="526" t="s">
        <v>276</v>
      </c>
      <c r="T3" s="526"/>
      <c r="U3" s="526"/>
      <c r="V3" s="526"/>
      <c r="W3" s="526"/>
      <c r="X3" s="526" t="s">
        <v>280</v>
      </c>
      <c r="Y3" s="526"/>
      <c r="Z3" s="526"/>
      <c r="AA3" s="526"/>
      <c r="AB3" s="526"/>
      <c r="AC3" s="526" t="s">
        <v>278</v>
      </c>
      <c r="AD3" s="526"/>
      <c r="AE3" s="526"/>
      <c r="AF3" s="526"/>
      <c r="AG3" s="526"/>
      <c r="AH3" s="526" t="s">
        <v>184</v>
      </c>
      <c r="AI3" s="527"/>
      <c r="AJ3" s="527"/>
      <c r="AK3" s="527"/>
      <c r="AL3" s="527"/>
      <c r="AM3" s="526" t="s">
        <v>61</v>
      </c>
      <c r="AN3" s="526"/>
      <c r="AO3" s="526"/>
      <c r="AP3" s="526"/>
      <c r="AQ3" s="526"/>
      <c r="AR3" s="526" t="s">
        <v>277</v>
      </c>
      <c r="AS3" s="526"/>
      <c r="AT3" s="526"/>
      <c r="AU3" s="526"/>
      <c r="AV3" s="528"/>
    </row>
    <row r="4" spans="2:48" ht="18" customHeight="1">
      <c r="B4" s="463" t="s">
        <v>323</v>
      </c>
      <c r="C4" s="464"/>
      <c r="D4" s="464"/>
      <c r="E4" s="456" t="s">
        <v>325</v>
      </c>
      <c r="F4" s="456"/>
      <c r="G4" s="460" t="s">
        <v>607</v>
      </c>
      <c r="H4" s="461"/>
      <c r="I4" s="525">
        <v>187</v>
      </c>
      <c r="J4" s="520"/>
      <c r="K4" s="520"/>
      <c r="L4" s="520"/>
      <c r="M4" s="521"/>
      <c r="N4" s="519">
        <v>28</v>
      </c>
      <c r="O4" s="520"/>
      <c r="P4" s="520"/>
      <c r="Q4" s="520"/>
      <c r="R4" s="521"/>
      <c r="S4" s="519">
        <v>413</v>
      </c>
      <c r="T4" s="520"/>
      <c r="U4" s="520"/>
      <c r="V4" s="520"/>
      <c r="W4" s="521"/>
      <c r="X4" s="519">
        <v>51</v>
      </c>
      <c r="Y4" s="520"/>
      <c r="Z4" s="520"/>
      <c r="AA4" s="520"/>
      <c r="AB4" s="521"/>
      <c r="AC4" s="519">
        <v>23</v>
      </c>
      <c r="AD4" s="520"/>
      <c r="AE4" s="520"/>
      <c r="AF4" s="520"/>
      <c r="AG4" s="521"/>
      <c r="AH4" s="519">
        <v>294</v>
      </c>
      <c r="AI4" s="520"/>
      <c r="AJ4" s="520"/>
      <c r="AK4" s="520"/>
      <c r="AL4" s="521"/>
      <c r="AM4" s="519">
        <v>163</v>
      </c>
      <c r="AN4" s="520"/>
      <c r="AO4" s="520"/>
      <c r="AP4" s="520"/>
      <c r="AQ4" s="521"/>
      <c r="AR4" s="522">
        <f aca="true" t="shared" si="0" ref="AR4:AR12">SUM(I4:AQ4)</f>
        <v>1159</v>
      </c>
      <c r="AS4" s="523"/>
      <c r="AT4" s="523"/>
      <c r="AU4" s="523"/>
      <c r="AV4" s="524"/>
    </row>
    <row r="5" spans="2:48" ht="18" customHeight="1">
      <c r="B5" s="462"/>
      <c r="C5" s="456"/>
      <c r="D5" s="456"/>
      <c r="E5" s="456" t="s">
        <v>326</v>
      </c>
      <c r="F5" s="456"/>
      <c r="G5" s="456"/>
      <c r="H5" s="457"/>
      <c r="I5" s="525">
        <v>177</v>
      </c>
      <c r="J5" s="520"/>
      <c r="K5" s="520"/>
      <c r="L5" s="520"/>
      <c r="M5" s="521"/>
      <c r="N5" s="519">
        <v>33</v>
      </c>
      <c r="O5" s="520"/>
      <c r="P5" s="520"/>
      <c r="Q5" s="520"/>
      <c r="R5" s="521"/>
      <c r="S5" s="519">
        <v>465</v>
      </c>
      <c r="T5" s="520"/>
      <c r="U5" s="520"/>
      <c r="V5" s="520"/>
      <c r="W5" s="521"/>
      <c r="X5" s="519">
        <v>114</v>
      </c>
      <c r="Y5" s="520"/>
      <c r="Z5" s="520"/>
      <c r="AA5" s="520"/>
      <c r="AB5" s="521"/>
      <c r="AC5" s="519">
        <v>27</v>
      </c>
      <c r="AD5" s="520"/>
      <c r="AE5" s="520"/>
      <c r="AF5" s="520"/>
      <c r="AG5" s="521"/>
      <c r="AH5" s="519">
        <v>304</v>
      </c>
      <c r="AI5" s="520"/>
      <c r="AJ5" s="520"/>
      <c r="AK5" s="520"/>
      <c r="AL5" s="521"/>
      <c r="AM5" s="519">
        <v>249</v>
      </c>
      <c r="AN5" s="520"/>
      <c r="AO5" s="520"/>
      <c r="AP5" s="520"/>
      <c r="AQ5" s="521"/>
      <c r="AR5" s="522">
        <f t="shared" si="0"/>
        <v>1369</v>
      </c>
      <c r="AS5" s="523"/>
      <c r="AT5" s="523"/>
      <c r="AU5" s="523"/>
      <c r="AV5" s="524"/>
    </row>
    <row r="6" spans="2:48" ht="18" customHeight="1">
      <c r="B6" s="462"/>
      <c r="C6" s="456"/>
      <c r="D6" s="456"/>
      <c r="E6" s="456" t="s">
        <v>505</v>
      </c>
      <c r="F6" s="456"/>
      <c r="G6" s="456"/>
      <c r="H6" s="457"/>
      <c r="I6" s="525">
        <v>165</v>
      </c>
      <c r="J6" s="520"/>
      <c r="K6" s="520"/>
      <c r="L6" s="520"/>
      <c r="M6" s="521"/>
      <c r="N6" s="519">
        <v>35</v>
      </c>
      <c r="O6" s="520"/>
      <c r="P6" s="520"/>
      <c r="Q6" s="520"/>
      <c r="R6" s="521"/>
      <c r="S6" s="519">
        <v>528</v>
      </c>
      <c r="T6" s="520"/>
      <c r="U6" s="520"/>
      <c r="V6" s="520"/>
      <c r="W6" s="521"/>
      <c r="X6" s="519">
        <v>93</v>
      </c>
      <c r="Y6" s="520"/>
      <c r="Z6" s="520"/>
      <c r="AA6" s="520"/>
      <c r="AB6" s="521"/>
      <c r="AC6" s="519">
        <v>29</v>
      </c>
      <c r="AD6" s="520"/>
      <c r="AE6" s="520"/>
      <c r="AF6" s="520"/>
      <c r="AG6" s="521"/>
      <c r="AH6" s="519">
        <v>331</v>
      </c>
      <c r="AI6" s="520"/>
      <c r="AJ6" s="520"/>
      <c r="AK6" s="520"/>
      <c r="AL6" s="521"/>
      <c r="AM6" s="519">
        <v>246</v>
      </c>
      <c r="AN6" s="520"/>
      <c r="AO6" s="520"/>
      <c r="AP6" s="520"/>
      <c r="AQ6" s="521"/>
      <c r="AR6" s="522">
        <f t="shared" si="0"/>
        <v>1427</v>
      </c>
      <c r="AS6" s="523"/>
      <c r="AT6" s="523"/>
      <c r="AU6" s="523"/>
      <c r="AV6" s="524"/>
    </row>
    <row r="7" spans="2:48" ht="18" customHeight="1">
      <c r="B7" s="462"/>
      <c r="C7" s="456"/>
      <c r="D7" s="456"/>
      <c r="E7" s="455" t="s">
        <v>506</v>
      </c>
      <c r="F7" s="455"/>
      <c r="G7" s="456"/>
      <c r="H7" s="457"/>
      <c r="I7" s="525">
        <v>170</v>
      </c>
      <c r="J7" s="520"/>
      <c r="K7" s="520"/>
      <c r="L7" s="520"/>
      <c r="M7" s="521"/>
      <c r="N7" s="519">
        <v>39</v>
      </c>
      <c r="O7" s="520"/>
      <c r="P7" s="520"/>
      <c r="Q7" s="520"/>
      <c r="R7" s="521"/>
      <c r="S7" s="519">
        <v>581</v>
      </c>
      <c r="T7" s="520"/>
      <c r="U7" s="520"/>
      <c r="V7" s="520"/>
      <c r="W7" s="521"/>
      <c r="X7" s="519">
        <v>66</v>
      </c>
      <c r="Y7" s="520"/>
      <c r="Z7" s="520"/>
      <c r="AA7" s="520"/>
      <c r="AB7" s="521"/>
      <c r="AC7" s="519">
        <v>28</v>
      </c>
      <c r="AD7" s="520"/>
      <c r="AE7" s="520"/>
      <c r="AF7" s="520"/>
      <c r="AG7" s="521"/>
      <c r="AH7" s="519">
        <v>347</v>
      </c>
      <c r="AI7" s="520"/>
      <c r="AJ7" s="520"/>
      <c r="AK7" s="520"/>
      <c r="AL7" s="521"/>
      <c r="AM7" s="519">
        <v>357</v>
      </c>
      <c r="AN7" s="520"/>
      <c r="AO7" s="520"/>
      <c r="AP7" s="520"/>
      <c r="AQ7" s="521"/>
      <c r="AR7" s="522">
        <f t="shared" si="0"/>
        <v>1588</v>
      </c>
      <c r="AS7" s="523"/>
      <c r="AT7" s="523"/>
      <c r="AU7" s="523"/>
      <c r="AV7" s="524"/>
    </row>
    <row r="8" spans="2:48" ht="18" customHeight="1">
      <c r="B8" s="462"/>
      <c r="C8" s="456"/>
      <c r="D8" s="456"/>
      <c r="E8" s="455" t="s">
        <v>508</v>
      </c>
      <c r="F8" s="455"/>
      <c r="G8" s="456"/>
      <c r="H8" s="457"/>
      <c r="I8" s="525">
        <v>174</v>
      </c>
      <c r="J8" s="520"/>
      <c r="K8" s="520"/>
      <c r="L8" s="520"/>
      <c r="M8" s="521"/>
      <c r="N8" s="519">
        <v>33</v>
      </c>
      <c r="O8" s="520"/>
      <c r="P8" s="520"/>
      <c r="Q8" s="520"/>
      <c r="R8" s="521"/>
      <c r="S8" s="519">
        <v>591</v>
      </c>
      <c r="T8" s="520"/>
      <c r="U8" s="520"/>
      <c r="V8" s="520"/>
      <c r="W8" s="521"/>
      <c r="X8" s="519">
        <v>58</v>
      </c>
      <c r="Y8" s="520"/>
      <c r="Z8" s="520"/>
      <c r="AA8" s="520"/>
      <c r="AB8" s="521"/>
      <c r="AC8" s="519">
        <v>27</v>
      </c>
      <c r="AD8" s="520"/>
      <c r="AE8" s="520"/>
      <c r="AF8" s="520"/>
      <c r="AG8" s="521"/>
      <c r="AH8" s="519">
        <v>351</v>
      </c>
      <c r="AI8" s="520"/>
      <c r="AJ8" s="520"/>
      <c r="AK8" s="520"/>
      <c r="AL8" s="521"/>
      <c r="AM8" s="519">
        <v>406</v>
      </c>
      <c r="AN8" s="520"/>
      <c r="AO8" s="520"/>
      <c r="AP8" s="520"/>
      <c r="AQ8" s="521"/>
      <c r="AR8" s="522">
        <f t="shared" si="0"/>
        <v>1640</v>
      </c>
      <c r="AS8" s="523"/>
      <c r="AT8" s="523"/>
      <c r="AU8" s="523"/>
      <c r="AV8" s="524"/>
    </row>
    <row r="9" spans="2:48" ht="18" customHeight="1">
      <c r="B9" s="458" t="s">
        <v>589</v>
      </c>
      <c r="C9" s="459"/>
      <c r="D9" s="459"/>
      <c r="E9" s="455" t="s">
        <v>509</v>
      </c>
      <c r="F9" s="455"/>
      <c r="G9" s="460" t="s">
        <v>322</v>
      </c>
      <c r="H9" s="461"/>
      <c r="I9" s="525">
        <v>162</v>
      </c>
      <c r="J9" s="520"/>
      <c r="K9" s="520"/>
      <c r="L9" s="520"/>
      <c r="M9" s="521"/>
      <c r="N9" s="519">
        <v>29</v>
      </c>
      <c r="O9" s="520"/>
      <c r="P9" s="520"/>
      <c r="Q9" s="520"/>
      <c r="R9" s="521"/>
      <c r="S9" s="519">
        <v>599</v>
      </c>
      <c r="T9" s="520"/>
      <c r="U9" s="520"/>
      <c r="V9" s="520"/>
      <c r="W9" s="521"/>
      <c r="X9" s="519">
        <v>44</v>
      </c>
      <c r="Y9" s="520"/>
      <c r="Z9" s="520"/>
      <c r="AA9" s="520"/>
      <c r="AB9" s="521"/>
      <c r="AC9" s="519">
        <v>24</v>
      </c>
      <c r="AD9" s="520"/>
      <c r="AE9" s="520"/>
      <c r="AF9" s="520"/>
      <c r="AG9" s="521"/>
      <c r="AH9" s="519">
        <v>368</v>
      </c>
      <c r="AI9" s="520"/>
      <c r="AJ9" s="520"/>
      <c r="AK9" s="520"/>
      <c r="AL9" s="521"/>
      <c r="AM9" s="519">
        <v>506</v>
      </c>
      <c r="AN9" s="520"/>
      <c r="AO9" s="520"/>
      <c r="AP9" s="520"/>
      <c r="AQ9" s="521"/>
      <c r="AR9" s="522">
        <f t="shared" si="0"/>
        <v>1732</v>
      </c>
      <c r="AS9" s="523"/>
      <c r="AT9" s="523"/>
      <c r="AU9" s="523"/>
      <c r="AV9" s="524"/>
    </row>
    <row r="10" spans="2:48" ht="18" customHeight="1">
      <c r="B10" s="462"/>
      <c r="C10" s="456"/>
      <c r="D10" s="456"/>
      <c r="E10" s="455" t="s">
        <v>593</v>
      </c>
      <c r="F10" s="455"/>
      <c r="G10" s="456"/>
      <c r="H10" s="457"/>
      <c r="I10" s="525">
        <v>154</v>
      </c>
      <c r="J10" s="520"/>
      <c r="K10" s="520"/>
      <c r="L10" s="520"/>
      <c r="M10" s="521"/>
      <c r="N10" s="519">
        <v>29</v>
      </c>
      <c r="O10" s="520"/>
      <c r="P10" s="520"/>
      <c r="Q10" s="520"/>
      <c r="R10" s="521"/>
      <c r="S10" s="519">
        <v>593</v>
      </c>
      <c r="T10" s="520"/>
      <c r="U10" s="520"/>
      <c r="V10" s="520"/>
      <c r="W10" s="521"/>
      <c r="X10" s="519">
        <v>55</v>
      </c>
      <c r="Y10" s="520"/>
      <c r="Z10" s="520"/>
      <c r="AA10" s="520"/>
      <c r="AB10" s="521"/>
      <c r="AC10" s="519">
        <v>27</v>
      </c>
      <c r="AD10" s="520"/>
      <c r="AE10" s="520"/>
      <c r="AF10" s="520"/>
      <c r="AG10" s="521"/>
      <c r="AH10" s="519">
        <v>362</v>
      </c>
      <c r="AI10" s="520"/>
      <c r="AJ10" s="520"/>
      <c r="AK10" s="520"/>
      <c r="AL10" s="521"/>
      <c r="AM10" s="519">
        <v>563</v>
      </c>
      <c r="AN10" s="520"/>
      <c r="AO10" s="520"/>
      <c r="AP10" s="520"/>
      <c r="AQ10" s="521"/>
      <c r="AR10" s="522">
        <f t="shared" si="0"/>
        <v>1783</v>
      </c>
      <c r="AS10" s="523"/>
      <c r="AT10" s="523"/>
      <c r="AU10" s="523"/>
      <c r="AV10" s="524"/>
    </row>
    <row r="11" spans="2:48" ht="18" customHeight="1">
      <c r="B11" s="462"/>
      <c r="C11" s="456"/>
      <c r="D11" s="456"/>
      <c r="E11" s="455" t="s">
        <v>594</v>
      </c>
      <c r="F11" s="455"/>
      <c r="G11" s="456"/>
      <c r="H11" s="457"/>
      <c r="I11" s="525">
        <v>153</v>
      </c>
      <c r="J11" s="520"/>
      <c r="K11" s="520"/>
      <c r="L11" s="520"/>
      <c r="M11" s="521"/>
      <c r="N11" s="519">
        <v>31</v>
      </c>
      <c r="O11" s="520"/>
      <c r="P11" s="520"/>
      <c r="Q11" s="520"/>
      <c r="R11" s="521"/>
      <c r="S11" s="519">
        <v>623</v>
      </c>
      <c r="T11" s="520"/>
      <c r="U11" s="520"/>
      <c r="V11" s="520"/>
      <c r="W11" s="521"/>
      <c r="X11" s="519">
        <v>51</v>
      </c>
      <c r="Y11" s="520"/>
      <c r="Z11" s="520"/>
      <c r="AA11" s="520"/>
      <c r="AB11" s="521"/>
      <c r="AC11" s="519">
        <v>28</v>
      </c>
      <c r="AD11" s="520"/>
      <c r="AE11" s="520"/>
      <c r="AF11" s="520"/>
      <c r="AG11" s="521"/>
      <c r="AH11" s="519">
        <v>379</v>
      </c>
      <c r="AI11" s="520"/>
      <c r="AJ11" s="520"/>
      <c r="AK11" s="520"/>
      <c r="AL11" s="521"/>
      <c r="AM11" s="519">
        <v>521</v>
      </c>
      <c r="AN11" s="520"/>
      <c r="AO11" s="520"/>
      <c r="AP11" s="520"/>
      <c r="AQ11" s="521"/>
      <c r="AR11" s="522">
        <f t="shared" si="0"/>
        <v>1786</v>
      </c>
      <c r="AS11" s="523"/>
      <c r="AT11" s="523"/>
      <c r="AU11" s="523"/>
      <c r="AV11" s="524"/>
    </row>
    <row r="12" spans="2:48" ht="18" customHeight="1">
      <c r="B12" s="462"/>
      <c r="C12" s="456"/>
      <c r="D12" s="456"/>
      <c r="E12" s="455" t="s">
        <v>315</v>
      </c>
      <c r="F12" s="455"/>
      <c r="G12" s="456"/>
      <c r="H12" s="457"/>
      <c r="I12" s="444">
        <v>155</v>
      </c>
      <c r="J12" s="445"/>
      <c r="K12" s="445"/>
      <c r="L12" s="445"/>
      <c r="M12" s="446"/>
      <c r="N12" s="447">
        <v>29</v>
      </c>
      <c r="O12" s="445"/>
      <c r="P12" s="445"/>
      <c r="Q12" s="445"/>
      <c r="R12" s="446"/>
      <c r="S12" s="447">
        <v>635</v>
      </c>
      <c r="T12" s="445"/>
      <c r="U12" s="445"/>
      <c r="V12" s="445"/>
      <c r="W12" s="446"/>
      <c r="X12" s="447">
        <v>48</v>
      </c>
      <c r="Y12" s="445"/>
      <c r="Z12" s="445"/>
      <c r="AA12" s="445"/>
      <c r="AB12" s="446"/>
      <c r="AC12" s="447">
        <v>27</v>
      </c>
      <c r="AD12" s="445"/>
      <c r="AE12" s="445"/>
      <c r="AF12" s="445"/>
      <c r="AG12" s="446"/>
      <c r="AH12" s="447">
        <v>388</v>
      </c>
      <c r="AI12" s="445"/>
      <c r="AJ12" s="445"/>
      <c r="AK12" s="445"/>
      <c r="AL12" s="446"/>
      <c r="AM12" s="447">
        <v>487</v>
      </c>
      <c r="AN12" s="445"/>
      <c r="AO12" s="445"/>
      <c r="AP12" s="445"/>
      <c r="AQ12" s="446"/>
      <c r="AR12" s="530">
        <f t="shared" si="0"/>
        <v>1769</v>
      </c>
      <c r="AS12" s="531"/>
      <c r="AT12" s="531"/>
      <c r="AU12" s="531"/>
      <c r="AV12" s="532"/>
    </row>
    <row r="13" spans="2:48" ht="18" customHeight="1">
      <c r="B13" s="453"/>
      <c r="C13" s="454"/>
      <c r="D13" s="454"/>
      <c r="E13" s="455" t="s">
        <v>317</v>
      </c>
      <c r="F13" s="455"/>
      <c r="G13" s="456"/>
      <c r="H13" s="457"/>
      <c r="I13" s="518">
        <v>150</v>
      </c>
      <c r="J13" s="517"/>
      <c r="K13" s="517"/>
      <c r="L13" s="517"/>
      <c r="M13" s="517"/>
      <c r="N13" s="517">
        <v>38</v>
      </c>
      <c r="O13" s="517"/>
      <c r="P13" s="517"/>
      <c r="Q13" s="517"/>
      <c r="R13" s="517"/>
      <c r="S13" s="517">
        <v>667</v>
      </c>
      <c r="T13" s="517"/>
      <c r="U13" s="517"/>
      <c r="V13" s="517"/>
      <c r="W13" s="517"/>
      <c r="X13" s="517">
        <v>45</v>
      </c>
      <c r="Y13" s="517"/>
      <c r="Z13" s="517"/>
      <c r="AA13" s="517"/>
      <c r="AB13" s="517"/>
      <c r="AC13" s="517">
        <v>27</v>
      </c>
      <c r="AD13" s="517"/>
      <c r="AE13" s="517"/>
      <c r="AF13" s="517"/>
      <c r="AG13" s="517"/>
      <c r="AH13" s="517">
        <v>419</v>
      </c>
      <c r="AI13" s="517"/>
      <c r="AJ13" s="517"/>
      <c r="AK13" s="517"/>
      <c r="AL13" s="517"/>
      <c r="AM13" s="517">
        <v>667</v>
      </c>
      <c r="AN13" s="517"/>
      <c r="AO13" s="517"/>
      <c r="AP13" s="517"/>
      <c r="AQ13" s="517"/>
      <c r="AR13" s="506">
        <f>SUM(I13:AQ13)</f>
        <v>2013</v>
      </c>
      <c r="AS13" s="506"/>
      <c r="AT13" s="506"/>
      <c r="AU13" s="506"/>
      <c r="AV13" s="507"/>
    </row>
    <row r="14" spans="2:48" ht="15" customHeight="1">
      <c r="B14" s="183"/>
      <c r="C14" s="185"/>
      <c r="D14" s="185"/>
      <c r="E14" s="303"/>
      <c r="F14" s="303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</row>
    <row r="15" spans="2:48" ht="15" customHeight="1">
      <c r="B15" s="183"/>
      <c r="C15" s="185"/>
      <c r="D15" s="185"/>
      <c r="E15" s="304"/>
      <c r="F15" s="304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</row>
    <row r="16" spans="1:6" ht="22.5" customHeight="1">
      <c r="A16" s="181" t="s">
        <v>604</v>
      </c>
      <c r="C16" s="306"/>
      <c r="E16" s="305"/>
      <c r="F16" s="305"/>
    </row>
    <row r="17" spans="2:48" ht="15" customHeight="1">
      <c r="B17" s="183"/>
      <c r="C17" s="306"/>
      <c r="D17" s="183"/>
      <c r="E17" s="305"/>
      <c r="F17" s="305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271" t="s">
        <v>275</v>
      </c>
    </row>
    <row r="18" spans="2:65" ht="21" customHeight="1">
      <c r="B18" s="361" t="s">
        <v>174</v>
      </c>
      <c r="C18" s="341"/>
      <c r="D18" s="341"/>
      <c r="E18" s="508"/>
      <c r="F18" s="508"/>
      <c r="G18" s="341"/>
      <c r="H18" s="341"/>
      <c r="I18" s="341"/>
      <c r="J18" s="341"/>
      <c r="K18" s="367"/>
      <c r="L18" s="431" t="s">
        <v>282</v>
      </c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 t="s">
        <v>281</v>
      </c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9" t="s">
        <v>64</v>
      </c>
      <c r="AQ18" s="439"/>
      <c r="AR18" s="439"/>
      <c r="AS18" s="439"/>
      <c r="AT18" s="439"/>
      <c r="AU18" s="439"/>
      <c r="AV18" s="439"/>
      <c r="BL18" s="189"/>
      <c r="BM18" s="189"/>
    </row>
    <row r="19" spans="2:48" ht="21" customHeight="1">
      <c r="B19" s="362"/>
      <c r="C19" s="339"/>
      <c r="D19" s="339"/>
      <c r="E19" s="509"/>
      <c r="F19" s="509"/>
      <c r="G19" s="339"/>
      <c r="H19" s="339"/>
      <c r="I19" s="339"/>
      <c r="J19" s="339"/>
      <c r="K19" s="375"/>
      <c r="L19" s="510" t="s">
        <v>175</v>
      </c>
      <c r="M19" s="511"/>
      <c r="N19" s="511"/>
      <c r="O19" s="511"/>
      <c r="P19" s="512"/>
      <c r="Q19" s="513" t="s">
        <v>176</v>
      </c>
      <c r="R19" s="511"/>
      <c r="S19" s="511"/>
      <c r="T19" s="511"/>
      <c r="U19" s="514"/>
      <c r="V19" s="515" t="s">
        <v>63</v>
      </c>
      <c r="W19" s="511"/>
      <c r="X19" s="511"/>
      <c r="Y19" s="511"/>
      <c r="Z19" s="516"/>
      <c r="AA19" s="510" t="s">
        <v>177</v>
      </c>
      <c r="AB19" s="511"/>
      <c r="AC19" s="511"/>
      <c r="AD19" s="511"/>
      <c r="AE19" s="512"/>
      <c r="AF19" s="513" t="s">
        <v>178</v>
      </c>
      <c r="AG19" s="511"/>
      <c r="AH19" s="511"/>
      <c r="AI19" s="511"/>
      <c r="AJ19" s="514"/>
      <c r="AK19" s="515" t="s">
        <v>63</v>
      </c>
      <c r="AL19" s="511"/>
      <c r="AM19" s="511"/>
      <c r="AN19" s="511"/>
      <c r="AO19" s="516"/>
      <c r="AP19" s="439"/>
      <c r="AQ19" s="439"/>
      <c r="AR19" s="439"/>
      <c r="AS19" s="439"/>
      <c r="AT19" s="439"/>
      <c r="AU19" s="439"/>
      <c r="AV19" s="439"/>
    </row>
    <row r="20" spans="2:48" ht="18" customHeight="1">
      <c r="B20" s="497" t="s">
        <v>643</v>
      </c>
      <c r="C20" s="498"/>
      <c r="D20" s="498"/>
      <c r="E20" s="499"/>
      <c r="F20" s="499"/>
      <c r="G20" s="498"/>
      <c r="H20" s="498"/>
      <c r="I20" s="498"/>
      <c r="J20" s="498"/>
      <c r="K20" s="500"/>
      <c r="L20" s="471">
        <v>37</v>
      </c>
      <c r="M20" s="472"/>
      <c r="N20" s="472"/>
      <c r="O20" s="472"/>
      <c r="P20" s="473"/>
      <c r="Q20" s="474">
        <v>74</v>
      </c>
      <c r="R20" s="472"/>
      <c r="S20" s="472"/>
      <c r="T20" s="472"/>
      <c r="U20" s="475"/>
      <c r="V20" s="495">
        <f>L20-Q20</f>
        <v>-37</v>
      </c>
      <c r="W20" s="496"/>
      <c r="X20" s="496"/>
      <c r="Y20" s="496"/>
      <c r="Z20" s="273"/>
      <c r="AA20" s="501">
        <v>468</v>
      </c>
      <c r="AB20" s="502"/>
      <c r="AC20" s="502"/>
      <c r="AD20" s="502"/>
      <c r="AE20" s="503"/>
      <c r="AF20" s="504">
        <v>459</v>
      </c>
      <c r="AG20" s="502"/>
      <c r="AH20" s="502"/>
      <c r="AI20" s="502"/>
      <c r="AJ20" s="505"/>
      <c r="AK20" s="495">
        <f>AA20-AF20</f>
        <v>9</v>
      </c>
      <c r="AL20" s="496"/>
      <c r="AM20" s="496"/>
      <c r="AN20" s="496"/>
      <c r="AO20" s="273"/>
      <c r="AP20" s="465">
        <f>V20+AK20</f>
        <v>-28</v>
      </c>
      <c r="AQ20" s="449"/>
      <c r="AR20" s="449"/>
      <c r="AS20" s="449"/>
      <c r="AT20" s="449"/>
      <c r="AU20" s="449"/>
      <c r="AV20" s="274"/>
    </row>
    <row r="21" spans="2:48" ht="18" customHeight="1">
      <c r="B21" s="478" t="s">
        <v>595</v>
      </c>
      <c r="C21" s="493"/>
      <c r="D21" s="493"/>
      <c r="E21" s="494"/>
      <c r="F21" s="494"/>
      <c r="G21" s="493"/>
      <c r="H21" s="493"/>
      <c r="I21" s="493"/>
      <c r="J21" s="493"/>
      <c r="K21" s="482"/>
      <c r="L21" s="471">
        <v>35</v>
      </c>
      <c r="M21" s="472"/>
      <c r="N21" s="472"/>
      <c r="O21" s="472"/>
      <c r="P21" s="473"/>
      <c r="Q21" s="474">
        <v>75</v>
      </c>
      <c r="R21" s="472"/>
      <c r="S21" s="472"/>
      <c r="T21" s="472"/>
      <c r="U21" s="475"/>
      <c r="V21" s="448">
        <f aca="true" t="shared" si="1" ref="V21:V32">L21-Q21</f>
        <v>-40</v>
      </c>
      <c r="W21" s="449"/>
      <c r="X21" s="449"/>
      <c r="Y21" s="449"/>
      <c r="Z21" s="275"/>
      <c r="AA21" s="471">
        <v>321</v>
      </c>
      <c r="AB21" s="472"/>
      <c r="AC21" s="472"/>
      <c r="AD21" s="472"/>
      <c r="AE21" s="473"/>
      <c r="AF21" s="474">
        <v>227</v>
      </c>
      <c r="AG21" s="472"/>
      <c r="AH21" s="472"/>
      <c r="AI21" s="472"/>
      <c r="AJ21" s="475"/>
      <c r="AK21" s="448">
        <f aca="true" t="shared" si="2" ref="AK21:AK32">AA21-AF21</f>
        <v>94</v>
      </c>
      <c r="AL21" s="449"/>
      <c r="AM21" s="449"/>
      <c r="AN21" s="449"/>
      <c r="AO21" s="275"/>
      <c r="AP21" s="465">
        <f aca="true" t="shared" si="3" ref="AP21:AP32">V21+AK21</f>
        <v>54</v>
      </c>
      <c r="AQ21" s="449"/>
      <c r="AR21" s="449"/>
      <c r="AS21" s="449"/>
      <c r="AT21" s="449"/>
      <c r="AU21" s="449"/>
      <c r="AV21" s="276"/>
    </row>
    <row r="22" spans="2:48" ht="18" customHeight="1">
      <c r="B22" s="478" t="s">
        <v>590</v>
      </c>
      <c r="C22" s="479"/>
      <c r="D22" s="479"/>
      <c r="E22" s="481"/>
      <c r="F22" s="481"/>
      <c r="G22" s="479"/>
      <c r="H22" s="479"/>
      <c r="I22" s="479"/>
      <c r="J22" s="479"/>
      <c r="K22" s="482"/>
      <c r="L22" s="471">
        <v>36</v>
      </c>
      <c r="M22" s="472"/>
      <c r="N22" s="472"/>
      <c r="O22" s="472"/>
      <c r="P22" s="473"/>
      <c r="Q22" s="474">
        <v>71</v>
      </c>
      <c r="R22" s="472"/>
      <c r="S22" s="472"/>
      <c r="T22" s="472"/>
      <c r="U22" s="475"/>
      <c r="V22" s="448">
        <f t="shared" si="1"/>
        <v>-35</v>
      </c>
      <c r="W22" s="449"/>
      <c r="X22" s="449"/>
      <c r="Y22" s="449"/>
      <c r="Z22" s="275"/>
      <c r="AA22" s="471">
        <v>289</v>
      </c>
      <c r="AB22" s="472"/>
      <c r="AC22" s="472"/>
      <c r="AD22" s="472"/>
      <c r="AE22" s="473"/>
      <c r="AF22" s="474">
        <v>208</v>
      </c>
      <c r="AG22" s="472"/>
      <c r="AH22" s="472"/>
      <c r="AI22" s="472"/>
      <c r="AJ22" s="475"/>
      <c r="AK22" s="448">
        <f t="shared" si="2"/>
        <v>81</v>
      </c>
      <c r="AL22" s="449"/>
      <c r="AM22" s="449"/>
      <c r="AN22" s="449"/>
      <c r="AO22" s="275"/>
      <c r="AP22" s="465">
        <f t="shared" si="3"/>
        <v>46</v>
      </c>
      <c r="AQ22" s="449"/>
      <c r="AR22" s="449"/>
      <c r="AS22" s="449"/>
      <c r="AT22" s="449"/>
      <c r="AU22" s="449"/>
      <c r="AV22" s="276"/>
    </row>
    <row r="23" spans="2:48" ht="18" customHeight="1">
      <c r="B23" s="478" t="s">
        <v>185</v>
      </c>
      <c r="C23" s="479"/>
      <c r="D23" s="479"/>
      <c r="E23" s="481"/>
      <c r="F23" s="481"/>
      <c r="G23" s="479"/>
      <c r="H23" s="479"/>
      <c r="I23" s="479"/>
      <c r="J23" s="479"/>
      <c r="K23" s="482"/>
      <c r="L23" s="471">
        <v>38</v>
      </c>
      <c r="M23" s="472"/>
      <c r="N23" s="472"/>
      <c r="O23" s="472"/>
      <c r="P23" s="473"/>
      <c r="Q23" s="474">
        <v>58</v>
      </c>
      <c r="R23" s="472"/>
      <c r="S23" s="472"/>
      <c r="T23" s="472"/>
      <c r="U23" s="475"/>
      <c r="V23" s="448">
        <f t="shared" si="1"/>
        <v>-20</v>
      </c>
      <c r="W23" s="449"/>
      <c r="X23" s="449"/>
      <c r="Y23" s="449"/>
      <c r="Z23" s="275"/>
      <c r="AA23" s="471">
        <v>245</v>
      </c>
      <c r="AB23" s="472"/>
      <c r="AC23" s="472"/>
      <c r="AD23" s="472"/>
      <c r="AE23" s="473"/>
      <c r="AF23" s="474">
        <v>290</v>
      </c>
      <c r="AG23" s="472"/>
      <c r="AH23" s="472"/>
      <c r="AI23" s="472"/>
      <c r="AJ23" s="475"/>
      <c r="AK23" s="448">
        <f t="shared" si="2"/>
        <v>-45</v>
      </c>
      <c r="AL23" s="449"/>
      <c r="AM23" s="449"/>
      <c r="AN23" s="449"/>
      <c r="AO23" s="275"/>
      <c r="AP23" s="465">
        <f t="shared" si="3"/>
        <v>-65</v>
      </c>
      <c r="AQ23" s="449"/>
      <c r="AR23" s="449"/>
      <c r="AS23" s="449"/>
      <c r="AT23" s="449"/>
      <c r="AU23" s="449"/>
      <c r="AV23" s="277"/>
    </row>
    <row r="24" spans="2:48" ht="18" customHeight="1">
      <c r="B24" s="478" t="s">
        <v>186</v>
      </c>
      <c r="C24" s="479"/>
      <c r="D24" s="479"/>
      <c r="E24" s="481"/>
      <c r="F24" s="481"/>
      <c r="G24" s="479"/>
      <c r="H24" s="479"/>
      <c r="I24" s="479"/>
      <c r="J24" s="479"/>
      <c r="K24" s="482"/>
      <c r="L24" s="471">
        <v>44</v>
      </c>
      <c r="M24" s="472"/>
      <c r="N24" s="472"/>
      <c r="O24" s="472"/>
      <c r="P24" s="473"/>
      <c r="Q24" s="474">
        <v>53</v>
      </c>
      <c r="R24" s="472"/>
      <c r="S24" s="472"/>
      <c r="T24" s="472"/>
      <c r="U24" s="475"/>
      <c r="V24" s="448">
        <f t="shared" si="1"/>
        <v>-9</v>
      </c>
      <c r="W24" s="449"/>
      <c r="X24" s="449"/>
      <c r="Y24" s="449"/>
      <c r="Z24" s="275"/>
      <c r="AA24" s="471">
        <v>189</v>
      </c>
      <c r="AB24" s="472"/>
      <c r="AC24" s="472"/>
      <c r="AD24" s="472"/>
      <c r="AE24" s="473"/>
      <c r="AF24" s="474">
        <v>237</v>
      </c>
      <c r="AG24" s="472"/>
      <c r="AH24" s="472"/>
      <c r="AI24" s="472"/>
      <c r="AJ24" s="475"/>
      <c r="AK24" s="448">
        <f t="shared" si="2"/>
        <v>-48</v>
      </c>
      <c r="AL24" s="449"/>
      <c r="AM24" s="449"/>
      <c r="AN24" s="449"/>
      <c r="AO24" s="275"/>
      <c r="AP24" s="465">
        <f t="shared" si="3"/>
        <v>-57</v>
      </c>
      <c r="AQ24" s="449"/>
      <c r="AR24" s="449"/>
      <c r="AS24" s="449"/>
      <c r="AT24" s="449"/>
      <c r="AU24" s="449"/>
      <c r="AV24" s="276"/>
    </row>
    <row r="25" spans="2:48" ht="18" customHeight="1">
      <c r="B25" s="478" t="s">
        <v>187</v>
      </c>
      <c r="C25" s="493"/>
      <c r="D25" s="493"/>
      <c r="E25" s="494"/>
      <c r="F25" s="494"/>
      <c r="G25" s="493"/>
      <c r="H25" s="493"/>
      <c r="I25" s="493"/>
      <c r="J25" s="493"/>
      <c r="K25" s="482"/>
      <c r="L25" s="471">
        <v>31</v>
      </c>
      <c r="M25" s="472"/>
      <c r="N25" s="472"/>
      <c r="O25" s="472"/>
      <c r="P25" s="473"/>
      <c r="Q25" s="474">
        <v>80</v>
      </c>
      <c r="R25" s="472"/>
      <c r="S25" s="472"/>
      <c r="T25" s="472"/>
      <c r="U25" s="475"/>
      <c r="V25" s="448">
        <f t="shared" si="1"/>
        <v>-49</v>
      </c>
      <c r="W25" s="449"/>
      <c r="X25" s="449"/>
      <c r="Y25" s="449"/>
      <c r="Z25" s="275"/>
      <c r="AA25" s="471">
        <v>246</v>
      </c>
      <c r="AB25" s="472"/>
      <c r="AC25" s="472"/>
      <c r="AD25" s="472"/>
      <c r="AE25" s="473"/>
      <c r="AF25" s="474">
        <v>261</v>
      </c>
      <c r="AG25" s="472"/>
      <c r="AH25" s="472"/>
      <c r="AI25" s="472"/>
      <c r="AJ25" s="475"/>
      <c r="AK25" s="448">
        <f t="shared" si="2"/>
        <v>-15</v>
      </c>
      <c r="AL25" s="449"/>
      <c r="AM25" s="449"/>
      <c r="AN25" s="449"/>
      <c r="AO25" s="275"/>
      <c r="AP25" s="465">
        <f t="shared" si="3"/>
        <v>-64</v>
      </c>
      <c r="AQ25" s="449"/>
      <c r="AR25" s="449"/>
      <c r="AS25" s="449"/>
      <c r="AT25" s="449"/>
      <c r="AU25" s="449"/>
      <c r="AV25" s="276"/>
    </row>
    <row r="26" spans="2:48" ht="18" customHeight="1">
      <c r="B26" s="478" t="s">
        <v>188</v>
      </c>
      <c r="C26" s="479"/>
      <c r="D26" s="479"/>
      <c r="E26" s="481"/>
      <c r="F26" s="481"/>
      <c r="G26" s="479"/>
      <c r="H26" s="479"/>
      <c r="I26" s="479"/>
      <c r="J26" s="479"/>
      <c r="K26" s="482"/>
      <c r="L26" s="471">
        <v>40</v>
      </c>
      <c r="M26" s="472"/>
      <c r="N26" s="472"/>
      <c r="O26" s="472"/>
      <c r="P26" s="473"/>
      <c r="Q26" s="474">
        <v>60</v>
      </c>
      <c r="R26" s="472"/>
      <c r="S26" s="472"/>
      <c r="T26" s="472"/>
      <c r="U26" s="475"/>
      <c r="V26" s="448">
        <f t="shared" si="1"/>
        <v>-20</v>
      </c>
      <c r="W26" s="449"/>
      <c r="X26" s="449"/>
      <c r="Y26" s="449"/>
      <c r="Z26" s="275"/>
      <c r="AA26" s="471">
        <v>195</v>
      </c>
      <c r="AB26" s="472"/>
      <c r="AC26" s="472"/>
      <c r="AD26" s="472"/>
      <c r="AE26" s="473"/>
      <c r="AF26" s="474">
        <v>268</v>
      </c>
      <c r="AG26" s="472"/>
      <c r="AH26" s="472"/>
      <c r="AI26" s="472"/>
      <c r="AJ26" s="475"/>
      <c r="AK26" s="448">
        <f t="shared" si="2"/>
        <v>-73</v>
      </c>
      <c r="AL26" s="449"/>
      <c r="AM26" s="449"/>
      <c r="AN26" s="449"/>
      <c r="AO26" s="275"/>
      <c r="AP26" s="465">
        <f t="shared" si="3"/>
        <v>-93</v>
      </c>
      <c r="AQ26" s="449"/>
      <c r="AR26" s="449"/>
      <c r="AS26" s="449"/>
      <c r="AT26" s="449"/>
      <c r="AU26" s="449"/>
      <c r="AV26" s="276"/>
    </row>
    <row r="27" spans="2:48" ht="18" customHeight="1">
      <c r="B27" s="478" t="s">
        <v>189</v>
      </c>
      <c r="C27" s="479"/>
      <c r="D27" s="479"/>
      <c r="E27" s="481"/>
      <c r="F27" s="481"/>
      <c r="G27" s="479"/>
      <c r="H27" s="479"/>
      <c r="I27" s="479"/>
      <c r="J27" s="479"/>
      <c r="K27" s="482"/>
      <c r="L27" s="471">
        <v>26</v>
      </c>
      <c r="M27" s="472"/>
      <c r="N27" s="472"/>
      <c r="O27" s="472"/>
      <c r="P27" s="473"/>
      <c r="Q27" s="474">
        <v>67</v>
      </c>
      <c r="R27" s="472"/>
      <c r="S27" s="472"/>
      <c r="T27" s="472"/>
      <c r="U27" s="475"/>
      <c r="V27" s="448">
        <f t="shared" si="1"/>
        <v>-41</v>
      </c>
      <c r="W27" s="449"/>
      <c r="X27" s="449"/>
      <c r="Y27" s="449"/>
      <c r="Z27" s="275"/>
      <c r="AA27" s="471">
        <v>249</v>
      </c>
      <c r="AB27" s="472"/>
      <c r="AC27" s="472"/>
      <c r="AD27" s="472"/>
      <c r="AE27" s="473"/>
      <c r="AF27" s="474">
        <v>228</v>
      </c>
      <c r="AG27" s="472"/>
      <c r="AH27" s="472"/>
      <c r="AI27" s="472"/>
      <c r="AJ27" s="475"/>
      <c r="AK27" s="448">
        <f t="shared" si="2"/>
        <v>21</v>
      </c>
      <c r="AL27" s="449"/>
      <c r="AM27" s="449"/>
      <c r="AN27" s="449"/>
      <c r="AO27" s="275"/>
      <c r="AP27" s="465">
        <f t="shared" si="3"/>
        <v>-20</v>
      </c>
      <c r="AQ27" s="449"/>
      <c r="AR27" s="449"/>
      <c r="AS27" s="449"/>
      <c r="AT27" s="449"/>
      <c r="AU27" s="449"/>
      <c r="AV27" s="276"/>
    </row>
    <row r="28" spans="2:48" ht="18" customHeight="1">
      <c r="B28" s="478" t="s">
        <v>190</v>
      </c>
      <c r="C28" s="479"/>
      <c r="D28" s="479"/>
      <c r="E28" s="481"/>
      <c r="F28" s="481"/>
      <c r="G28" s="479"/>
      <c r="H28" s="479"/>
      <c r="I28" s="479"/>
      <c r="J28" s="479"/>
      <c r="K28" s="482"/>
      <c r="L28" s="471">
        <v>29</v>
      </c>
      <c r="M28" s="472"/>
      <c r="N28" s="472"/>
      <c r="O28" s="472"/>
      <c r="P28" s="473"/>
      <c r="Q28" s="474">
        <v>69</v>
      </c>
      <c r="R28" s="472"/>
      <c r="S28" s="472"/>
      <c r="T28" s="472"/>
      <c r="U28" s="475"/>
      <c r="V28" s="448">
        <f t="shared" si="1"/>
        <v>-40</v>
      </c>
      <c r="W28" s="449"/>
      <c r="X28" s="449"/>
      <c r="Y28" s="449"/>
      <c r="Z28" s="275"/>
      <c r="AA28" s="471">
        <v>195</v>
      </c>
      <c r="AB28" s="472"/>
      <c r="AC28" s="472"/>
      <c r="AD28" s="472"/>
      <c r="AE28" s="473"/>
      <c r="AF28" s="474">
        <v>222</v>
      </c>
      <c r="AG28" s="472"/>
      <c r="AH28" s="472"/>
      <c r="AI28" s="472"/>
      <c r="AJ28" s="475"/>
      <c r="AK28" s="448">
        <f t="shared" si="2"/>
        <v>-27</v>
      </c>
      <c r="AL28" s="449"/>
      <c r="AM28" s="449"/>
      <c r="AN28" s="449"/>
      <c r="AO28" s="275"/>
      <c r="AP28" s="465">
        <f t="shared" si="3"/>
        <v>-67</v>
      </c>
      <c r="AQ28" s="449"/>
      <c r="AR28" s="449"/>
      <c r="AS28" s="449"/>
      <c r="AT28" s="449"/>
      <c r="AU28" s="449"/>
      <c r="AV28" s="276"/>
    </row>
    <row r="29" spans="2:48" ht="18" customHeight="1">
      <c r="B29" s="489" t="s">
        <v>644</v>
      </c>
      <c r="C29" s="490"/>
      <c r="D29" s="490"/>
      <c r="E29" s="491"/>
      <c r="F29" s="491"/>
      <c r="G29" s="490"/>
      <c r="H29" s="490"/>
      <c r="I29" s="490"/>
      <c r="J29" s="490"/>
      <c r="K29" s="492"/>
      <c r="L29" s="471">
        <v>24</v>
      </c>
      <c r="M29" s="472"/>
      <c r="N29" s="472"/>
      <c r="O29" s="472"/>
      <c r="P29" s="473"/>
      <c r="Q29" s="474">
        <v>76</v>
      </c>
      <c r="R29" s="472"/>
      <c r="S29" s="472"/>
      <c r="T29" s="472"/>
      <c r="U29" s="475"/>
      <c r="V29" s="448">
        <f t="shared" si="1"/>
        <v>-52</v>
      </c>
      <c r="W29" s="449"/>
      <c r="X29" s="449"/>
      <c r="Y29" s="449"/>
      <c r="Z29" s="275"/>
      <c r="AA29" s="471">
        <v>197</v>
      </c>
      <c r="AB29" s="472"/>
      <c r="AC29" s="472"/>
      <c r="AD29" s="472"/>
      <c r="AE29" s="473"/>
      <c r="AF29" s="474">
        <v>198</v>
      </c>
      <c r="AG29" s="472"/>
      <c r="AH29" s="472"/>
      <c r="AI29" s="472"/>
      <c r="AJ29" s="475"/>
      <c r="AK29" s="448">
        <f t="shared" si="2"/>
        <v>-1</v>
      </c>
      <c r="AL29" s="449"/>
      <c r="AM29" s="449"/>
      <c r="AN29" s="449"/>
      <c r="AO29" s="275"/>
      <c r="AP29" s="465">
        <f t="shared" si="3"/>
        <v>-53</v>
      </c>
      <c r="AQ29" s="449"/>
      <c r="AR29" s="449"/>
      <c r="AS29" s="449"/>
      <c r="AT29" s="449"/>
      <c r="AU29" s="449"/>
      <c r="AV29" s="276"/>
    </row>
    <row r="30" spans="2:48" ht="18" customHeight="1">
      <c r="B30" s="478" t="s">
        <v>191</v>
      </c>
      <c r="C30" s="493"/>
      <c r="D30" s="493"/>
      <c r="E30" s="494"/>
      <c r="F30" s="494"/>
      <c r="G30" s="493"/>
      <c r="H30" s="493"/>
      <c r="I30" s="493"/>
      <c r="J30" s="493"/>
      <c r="K30" s="482"/>
      <c r="L30" s="471">
        <v>35</v>
      </c>
      <c r="M30" s="472"/>
      <c r="N30" s="472"/>
      <c r="O30" s="472"/>
      <c r="P30" s="473"/>
      <c r="Q30" s="474">
        <v>83</v>
      </c>
      <c r="R30" s="472"/>
      <c r="S30" s="472"/>
      <c r="T30" s="472"/>
      <c r="U30" s="475"/>
      <c r="V30" s="448">
        <f t="shared" si="1"/>
        <v>-48</v>
      </c>
      <c r="W30" s="449"/>
      <c r="X30" s="449"/>
      <c r="Y30" s="449"/>
      <c r="Z30" s="275"/>
      <c r="AA30" s="471">
        <v>260</v>
      </c>
      <c r="AB30" s="472"/>
      <c r="AC30" s="472"/>
      <c r="AD30" s="472"/>
      <c r="AE30" s="473"/>
      <c r="AF30" s="474">
        <v>253</v>
      </c>
      <c r="AG30" s="472"/>
      <c r="AH30" s="472"/>
      <c r="AI30" s="472"/>
      <c r="AJ30" s="475"/>
      <c r="AK30" s="448">
        <f t="shared" si="2"/>
        <v>7</v>
      </c>
      <c r="AL30" s="449"/>
      <c r="AM30" s="449"/>
      <c r="AN30" s="449"/>
      <c r="AO30" s="275"/>
      <c r="AP30" s="465">
        <f t="shared" si="3"/>
        <v>-41</v>
      </c>
      <c r="AQ30" s="449"/>
      <c r="AR30" s="449"/>
      <c r="AS30" s="449"/>
      <c r="AT30" s="449"/>
      <c r="AU30" s="449"/>
      <c r="AV30" s="276"/>
    </row>
    <row r="31" spans="2:48" ht="18" customHeight="1">
      <c r="B31" s="478" t="s">
        <v>192</v>
      </c>
      <c r="C31" s="479"/>
      <c r="D31" s="479"/>
      <c r="E31" s="480"/>
      <c r="F31" s="481"/>
      <c r="G31" s="479"/>
      <c r="H31" s="479"/>
      <c r="I31" s="479"/>
      <c r="J31" s="479"/>
      <c r="K31" s="482"/>
      <c r="L31" s="471">
        <v>25</v>
      </c>
      <c r="M31" s="472"/>
      <c r="N31" s="472"/>
      <c r="O31" s="472"/>
      <c r="P31" s="473"/>
      <c r="Q31" s="474">
        <v>62</v>
      </c>
      <c r="R31" s="472"/>
      <c r="S31" s="472"/>
      <c r="T31" s="472"/>
      <c r="U31" s="475"/>
      <c r="V31" s="483">
        <f t="shared" si="1"/>
        <v>-37</v>
      </c>
      <c r="W31" s="467"/>
      <c r="X31" s="467"/>
      <c r="Y31" s="467"/>
      <c r="Z31" s="278"/>
      <c r="AA31" s="484">
        <v>241</v>
      </c>
      <c r="AB31" s="485"/>
      <c r="AC31" s="485"/>
      <c r="AD31" s="485"/>
      <c r="AE31" s="486"/>
      <c r="AF31" s="487">
        <v>196</v>
      </c>
      <c r="AG31" s="485"/>
      <c r="AH31" s="485"/>
      <c r="AI31" s="485"/>
      <c r="AJ31" s="488"/>
      <c r="AK31" s="483">
        <f t="shared" si="2"/>
        <v>45</v>
      </c>
      <c r="AL31" s="467"/>
      <c r="AM31" s="467"/>
      <c r="AN31" s="467"/>
      <c r="AO31" s="278"/>
      <c r="AP31" s="466">
        <f t="shared" si="3"/>
        <v>8</v>
      </c>
      <c r="AQ31" s="467"/>
      <c r="AR31" s="467"/>
      <c r="AS31" s="467"/>
      <c r="AT31" s="467"/>
      <c r="AU31" s="467"/>
      <c r="AV31" s="279"/>
    </row>
    <row r="32" spans="2:48" ht="18" customHeight="1">
      <c r="B32" s="436" t="s">
        <v>321</v>
      </c>
      <c r="C32" s="437"/>
      <c r="D32" s="437"/>
      <c r="E32" s="437"/>
      <c r="F32" s="437"/>
      <c r="G32" s="437"/>
      <c r="H32" s="437"/>
      <c r="I32" s="437"/>
      <c r="J32" s="437"/>
      <c r="K32" s="438"/>
      <c r="L32" s="450">
        <f>SUM(L20:P31)</f>
        <v>400</v>
      </c>
      <c r="M32" s="451"/>
      <c r="N32" s="451"/>
      <c r="O32" s="451"/>
      <c r="P32" s="452"/>
      <c r="Q32" s="476">
        <f>SUM(Q20:U31)</f>
        <v>828</v>
      </c>
      <c r="R32" s="451"/>
      <c r="S32" s="451"/>
      <c r="T32" s="451"/>
      <c r="U32" s="477"/>
      <c r="V32" s="470">
        <f t="shared" si="1"/>
        <v>-428</v>
      </c>
      <c r="W32" s="469"/>
      <c r="X32" s="469"/>
      <c r="Y32" s="469"/>
      <c r="Z32" s="280"/>
      <c r="AA32" s="450">
        <f>SUM(AA20:AE31)</f>
        <v>3095</v>
      </c>
      <c r="AB32" s="451"/>
      <c r="AC32" s="451"/>
      <c r="AD32" s="451"/>
      <c r="AE32" s="452"/>
      <c r="AF32" s="476">
        <f>SUM(AF20:AJ31)</f>
        <v>3047</v>
      </c>
      <c r="AG32" s="451"/>
      <c r="AH32" s="451"/>
      <c r="AI32" s="451"/>
      <c r="AJ32" s="477"/>
      <c r="AK32" s="470">
        <f t="shared" si="2"/>
        <v>48</v>
      </c>
      <c r="AL32" s="469"/>
      <c r="AM32" s="469"/>
      <c r="AN32" s="469"/>
      <c r="AO32" s="280"/>
      <c r="AP32" s="468">
        <f t="shared" si="3"/>
        <v>-380</v>
      </c>
      <c r="AQ32" s="469"/>
      <c r="AR32" s="469"/>
      <c r="AS32" s="469"/>
      <c r="AT32" s="469"/>
      <c r="AU32" s="469"/>
      <c r="AV32" s="279"/>
    </row>
    <row r="35" ht="22.5" customHeight="1">
      <c r="A35" s="181" t="s">
        <v>605</v>
      </c>
    </row>
    <row r="36" spans="1:48" ht="1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71" t="s">
        <v>682</v>
      </c>
    </row>
    <row r="37" spans="2:48" ht="40.5" customHeight="1">
      <c r="B37" s="371" t="s">
        <v>225</v>
      </c>
      <c r="C37" s="372"/>
      <c r="D37" s="372"/>
      <c r="E37" s="372"/>
      <c r="F37" s="372"/>
      <c r="G37" s="372"/>
      <c r="H37" s="373"/>
      <c r="I37" s="371" t="s">
        <v>514</v>
      </c>
      <c r="J37" s="372"/>
      <c r="K37" s="372"/>
      <c r="L37" s="373"/>
      <c r="M37" s="371" t="s">
        <v>226</v>
      </c>
      <c r="N37" s="372"/>
      <c r="O37" s="372"/>
      <c r="P37" s="373"/>
      <c r="Q37" s="371" t="s">
        <v>227</v>
      </c>
      <c r="R37" s="372"/>
      <c r="S37" s="372"/>
      <c r="T37" s="373"/>
      <c r="U37" s="371" t="s">
        <v>228</v>
      </c>
      <c r="V37" s="372"/>
      <c r="W37" s="372"/>
      <c r="X37" s="373"/>
      <c r="Y37" s="443" t="s">
        <v>515</v>
      </c>
      <c r="Z37" s="372"/>
      <c r="AA37" s="372"/>
      <c r="AB37" s="373"/>
      <c r="AC37" s="443" t="s">
        <v>516</v>
      </c>
      <c r="AD37" s="372"/>
      <c r="AE37" s="372"/>
      <c r="AF37" s="373"/>
      <c r="AG37" s="371" t="s">
        <v>229</v>
      </c>
      <c r="AH37" s="372"/>
      <c r="AI37" s="372"/>
      <c r="AJ37" s="373"/>
      <c r="AK37" s="371" t="s">
        <v>230</v>
      </c>
      <c r="AL37" s="372"/>
      <c r="AM37" s="372"/>
      <c r="AN37" s="372"/>
      <c r="AO37" s="439" t="s">
        <v>61</v>
      </c>
      <c r="AP37" s="439"/>
      <c r="AQ37" s="439"/>
      <c r="AR37" s="439"/>
      <c r="AS37" s="371" t="s">
        <v>6</v>
      </c>
      <c r="AT37" s="372"/>
      <c r="AU37" s="372"/>
      <c r="AV37" s="373"/>
    </row>
    <row r="38" spans="2:48" ht="30" customHeight="1">
      <c r="B38" s="371" t="s">
        <v>513</v>
      </c>
      <c r="C38" s="372"/>
      <c r="D38" s="372"/>
      <c r="E38" s="372"/>
      <c r="F38" s="372"/>
      <c r="G38" s="372"/>
      <c r="H38" s="373"/>
      <c r="I38" s="436">
        <v>337</v>
      </c>
      <c r="J38" s="437"/>
      <c r="K38" s="437"/>
      <c r="L38" s="438"/>
      <c r="M38" s="436">
        <v>813</v>
      </c>
      <c r="N38" s="437"/>
      <c r="O38" s="437"/>
      <c r="P38" s="438"/>
      <c r="Q38" s="436">
        <v>178</v>
      </c>
      <c r="R38" s="437"/>
      <c r="S38" s="437"/>
      <c r="T38" s="438"/>
      <c r="U38" s="436">
        <v>144</v>
      </c>
      <c r="V38" s="437"/>
      <c r="W38" s="437"/>
      <c r="X38" s="438"/>
      <c r="Y38" s="436">
        <v>37</v>
      </c>
      <c r="Z38" s="437"/>
      <c r="AA38" s="437"/>
      <c r="AB38" s="438"/>
      <c r="AC38" s="436">
        <v>18</v>
      </c>
      <c r="AD38" s="437"/>
      <c r="AE38" s="437"/>
      <c r="AF38" s="438"/>
      <c r="AG38" s="436">
        <v>166</v>
      </c>
      <c r="AH38" s="437"/>
      <c r="AI38" s="437"/>
      <c r="AJ38" s="438"/>
      <c r="AK38" s="436">
        <v>98</v>
      </c>
      <c r="AL38" s="437"/>
      <c r="AM38" s="437"/>
      <c r="AN38" s="438"/>
      <c r="AO38" s="436">
        <v>183</v>
      </c>
      <c r="AP38" s="437"/>
      <c r="AQ38" s="437"/>
      <c r="AR38" s="438"/>
      <c r="AS38" s="440">
        <f>SUM(I38:AR38)</f>
        <v>1974</v>
      </c>
      <c r="AT38" s="441"/>
      <c r="AU38" s="441"/>
      <c r="AV38" s="442"/>
    </row>
  </sheetData>
  <sheetProtection/>
  <mergeCells count="255">
    <mergeCell ref="G6:H6"/>
    <mergeCell ref="G5:H5"/>
    <mergeCell ref="G4:H4"/>
    <mergeCell ref="E10:F10"/>
    <mergeCell ref="G7:H7"/>
    <mergeCell ref="E7:F7"/>
    <mergeCell ref="G8:H8"/>
    <mergeCell ref="G11:H11"/>
    <mergeCell ref="AR12:AV12"/>
    <mergeCell ref="AM12:AQ12"/>
    <mergeCell ref="AR11:AV11"/>
    <mergeCell ref="AM11:AQ11"/>
    <mergeCell ref="AM4:AQ4"/>
    <mergeCell ref="AC5:AG5"/>
    <mergeCell ref="AH5:AL5"/>
    <mergeCell ref="AM5:AQ5"/>
    <mergeCell ref="AR5:AV5"/>
    <mergeCell ref="AH3:AL3"/>
    <mergeCell ref="AM3:AQ3"/>
    <mergeCell ref="AR3:AV3"/>
    <mergeCell ref="B3:H3"/>
    <mergeCell ref="I3:M3"/>
    <mergeCell ref="N3:R3"/>
    <mergeCell ref="S3:W3"/>
    <mergeCell ref="X3:AB3"/>
    <mergeCell ref="AC3:AG3"/>
    <mergeCell ref="I4:M4"/>
    <mergeCell ref="N4:R4"/>
    <mergeCell ref="S4:W4"/>
    <mergeCell ref="X4:AB4"/>
    <mergeCell ref="AC4:AG4"/>
    <mergeCell ref="AH4:AL4"/>
    <mergeCell ref="I6:M6"/>
    <mergeCell ref="N6:R6"/>
    <mergeCell ref="S6:W6"/>
    <mergeCell ref="X6:AB6"/>
    <mergeCell ref="AC6:AG6"/>
    <mergeCell ref="AR4:AV4"/>
    <mergeCell ref="I5:M5"/>
    <mergeCell ref="N5:R5"/>
    <mergeCell ref="S5:W5"/>
    <mergeCell ref="X5:AB5"/>
    <mergeCell ref="I7:M7"/>
    <mergeCell ref="N7:R7"/>
    <mergeCell ref="S7:W7"/>
    <mergeCell ref="X7:AB7"/>
    <mergeCell ref="AC7:AG7"/>
    <mergeCell ref="AH7:AL7"/>
    <mergeCell ref="AH8:AL8"/>
    <mergeCell ref="AM8:AQ8"/>
    <mergeCell ref="AR8:AV8"/>
    <mergeCell ref="AH6:AL6"/>
    <mergeCell ref="AM6:AQ6"/>
    <mergeCell ref="AR6:AV6"/>
    <mergeCell ref="X9:AB9"/>
    <mergeCell ref="AC9:AG9"/>
    <mergeCell ref="AH9:AL9"/>
    <mergeCell ref="AM7:AQ7"/>
    <mergeCell ref="AR7:AV7"/>
    <mergeCell ref="I8:M8"/>
    <mergeCell ref="N8:R8"/>
    <mergeCell ref="S8:W8"/>
    <mergeCell ref="X8:AB8"/>
    <mergeCell ref="AC8:AG8"/>
    <mergeCell ref="AM9:AQ9"/>
    <mergeCell ref="AR9:AV9"/>
    <mergeCell ref="I10:M10"/>
    <mergeCell ref="N10:R10"/>
    <mergeCell ref="S10:W10"/>
    <mergeCell ref="X10:AB10"/>
    <mergeCell ref="AC10:AG10"/>
    <mergeCell ref="I9:M9"/>
    <mergeCell ref="N9:R9"/>
    <mergeCell ref="S9:W9"/>
    <mergeCell ref="AH10:AL10"/>
    <mergeCell ref="AM10:AQ10"/>
    <mergeCell ref="AR10:AV10"/>
    <mergeCell ref="I11:M11"/>
    <mergeCell ref="N11:R11"/>
    <mergeCell ref="S11:W11"/>
    <mergeCell ref="X11:AB11"/>
    <mergeCell ref="AC11:AG11"/>
    <mergeCell ref="AH11:AL11"/>
    <mergeCell ref="AA19:AE19"/>
    <mergeCell ref="AK19:AO19"/>
    <mergeCell ref="AF19:AJ19"/>
    <mergeCell ref="AM13:AQ13"/>
    <mergeCell ref="I13:M13"/>
    <mergeCell ref="N13:R13"/>
    <mergeCell ref="S13:W13"/>
    <mergeCell ref="X13:AB13"/>
    <mergeCell ref="AC13:AG13"/>
    <mergeCell ref="AH13:AL13"/>
    <mergeCell ref="AF20:AJ20"/>
    <mergeCell ref="V20:Y20"/>
    <mergeCell ref="AR13:AV13"/>
    <mergeCell ref="B18:K19"/>
    <mergeCell ref="L18:Z18"/>
    <mergeCell ref="AA18:AO18"/>
    <mergeCell ref="AP18:AV19"/>
    <mergeCell ref="L19:P19"/>
    <mergeCell ref="Q19:U19"/>
    <mergeCell ref="V19:Z19"/>
    <mergeCell ref="AK20:AN20"/>
    <mergeCell ref="B21:K21"/>
    <mergeCell ref="L21:P21"/>
    <mergeCell ref="Q21:U21"/>
    <mergeCell ref="AA21:AE21"/>
    <mergeCell ref="AF21:AJ21"/>
    <mergeCell ref="B20:K20"/>
    <mergeCell ref="L20:P20"/>
    <mergeCell ref="Q20:U20"/>
    <mergeCell ref="AA20:AE20"/>
    <mergeCell ref="V21:Y21"/>
    <mergeCell ref="V22:Y22"/>
    <mergeCell ref="V23:Y23"/>
    <mergeCell ref="B22:K22"/>
    <mergeCell ref="L22:P22"/>
    <mergeCell ref="Q22:U22"/>
    <mergeCell ref="B23:K23"/>
    <mergeCell ref="L23:P23"/>
    <mergeCell ref="Q23:U23"/>
    <mergeCell ref="B24:K24"/>
    <mergeCell ref="L24:P24"/>
    <mergeCell ref="Q24:U24"/>
    <mergeCell ref="AA24:AE24"/>
    <mergeCell ref="AF24:AJ24"/>
    <mergeCell ref="V24:Y24"/>
    <mergeCell ref="B26:K26"/>
    <mergeCell ref="L26:P26"/>
    <mergeCell ref="Q26:U26"/>
    <mergeCell ref="AA26:AE26"/>
    <mergeCell ref="AF26:AJ26"/>
    <mergeCell ref="B25:K25"/>
    <mergeCell ref="L25:P25"/>
    <mergeCell ref="Q25:U25"/>
    <mergeCell ref="AA25:AE25"/>
    <mergeCell ref="V25:Y25"/>
    <mergeCell ref="B28:K28"/>
    <mergeCell ref="L28:P28"/>
    <mergeCell ref="Q28:U28"/>
    <mergeCell ref="AA28:AE28"/>
    <mergeCell ref="AF28:AJ28"/>
    <mergeCell ref="B27:K27"/>
    <mergeCell ref="L27:P27"/>
    <mergeCell ref="Q27:U27"/>
    <mergeCell ref="AA27:AE27"/>
    <mergeCell ref="AF27:AJ27"/>
    <mergeCell ref="AK31:AN31"/>
    <mergeCell ref="B29:K29"/>
    <mergeCell ref="L29:P29"/>
    <mergeCell ref="Q29:U29"/>
    <mergeCell ref="AA29:AE29"/>
    <mergeCell ref="AF29:AJ29"/>
    <mergeCell ref="L31:P31"/>
    <mergeCell ref="Q31:U31"/>
    <mergeCell ref="B30:K30"/>
    <mergeCell ref="L30:P30"/>
    <mergeCell ref="Q30:U30"/>
    <mergeCell ref="AA30:AE30"/>
    <mergeCell ref="AK27:AN27"/>
    <mergeCell ref="AK28:AN28"/>
    <mergeCell ref="AK29:AN29"/>
    <mergeCell ref="V30:Y30"/>
    <mergeCell ref="AF30:AJ30"/>
    <mergeCell ref="AK30:AN30"/>
    <mergeCell ref="V27:Y27"/>
    <mergeCell ref="V28:Y28"/>
    <mergeCell ref="Q32:U32"/>
    <mergeCell ref="AA32:AE32"/>
    <mergeCell ref="AF32:AJ32"/>
    <mergeCell ref="B31:K31"/>
    <mergeCell ref="V31:Y31"/>
    <mergeCell ref="V32:Y32"/>
    <mergeCell ref="AA31:AE31"/>
    <mergeCell ref="AF31:AJ31"/>
    <mergeCell ref="AP25:AU25"/>
    <mergeCell ref="AP26:AU26"/>
    <mergeCell ref="AP27:AU27"/>
    <mergeCell ref="AP28:AU28"/>
    <mergeCell ref="AP29:AU29"/>
    <mergeCell ref="AF25:AJ25"/>
    <mergeCell ref="AK22:AN22"/>
    <mergeCell ref="AK23:AN23"/>
    <mergeCell ref="AK24:AN24"/>
    <mergeCell ref="AK25:AN25"/>
    <mergeCell ref="AK26:AN26"/>
    <mergeCell ref="V26:Y26"/>
    <mergeCell ref="AA23:AE23"/>
    <mergeCell ref="AF23:AJ23"/>
    <mergeCell ref="AA22:AE22"/>
    <mergeCell ref="AF22:AJ22"/>
    <mergeCell ref="AP30:AU30"/>
    <mergeCell ref="AP31:AU31"/>
    <mergeCell ref="AP32:AU32"/>
    <mergeCell ref="AK32:AN32"/>
    <mergeCell ref="AP20:AU20"/>
    <mergeCell ref="AP21:AU21"/>
    <mergeCell ref="AP22:AU22"/>
    <mergeCell ref="AP23:AU23"/>
    <mergeCell ref="AP24:AU24"/>
    <mergeCell ref="AK21:AN21"/>
    <mergeCell ref="B4:D4"/>
    <mergeCell ref="B5:D5"/>
    <mergeCell ref="B6:D6"/>
    <mergeCell ref="B7:D7"/>
    <mergeCell ref="B8:D8"/>
    <mergeCell ref="E8:F8"/>
    <mergeCell ref="E4:F4"/>
    <mergeCell ref="E5:F5"/>
    <mergeCell ref="E6:F6"/>
    <mergeCell ref="B9:D9"/>
    <mergeCell ref="E9:F9"/>
    <mergeCell ref="G9:H9"/>
    <mergeCell ref="B10:D10"/>
    <mergeCell ref="B12:D12"/>
    <mergeCell ref="B11:D11"/>
    <mergeCell ref="E11:F11"/>
    <mergeCell ref="G12:H12"/>
    <mergeCell ref="E12:F12"/>
    <mergeCell ref="G10:H10"/>
    <mergeCell ref="X12:AB12"/>
    <mergeCell ref="AC12:AG12"/>
    <mergeCell ref="AH12:AL12"/>
    <mergeCell ref="B13:D13"/>
    <mergeCell ref="E13:F13"/>
    <mergeCell ref="G13:H13"/>
    <mergeCell ref="B38:H38"/>
    <mergeCell ref="I37:L37"/>
    <mergeCell ref="M37:P37"/>
    <mergeCell ref="Q37:T37"/>
    <mergeCell ref="I12:M12"/>
    <mergeCell ref="N12:R12"/>
    <mergeCell ref="S12:W12"/>
    <mergeCell ref="V29:Y29"/>
    <mergeCell ref="B32:K32"/>
    <mergeCell ref="L32:P32"/>
    <mergeCell ref="U37:X37"/>
    <mergeCell ref="Y37:AB37"/>
    <mergeCell ref="AC37:AF37"/>
    <mergeCell ref="AG37:AJ37"/>
    <mergeCell ref="AK37:AN37"/>
    <mergeCell ref="B37:H37"/>
    <mergeCell ref="AO37:AR37"/>
    <mergeCell ref="AS37:AV37"/>
    <mergeCell ref="AO38:AR38"/>
    <mergeCell ref="AS38:AV38"/>
    <mergeCell ref="AK38:AN38"/>
    <mergeCell ref="AG38:AJ38"/>
    <mergeCell ref="AC38:AF38"/>
    <mergeCell ref="Y38:AB38"/>
    <mergeCell ref="U38:X38"/>
    <mergeCell ref="Q38:T38"/>
    <mergeCell ref="M38:P38"/>
    <mergeCell ref="I38:L3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E4:F13 B21:K31" numberStoredAsText="1"/>
    <ignoredError sqref="AR4:AV1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N37"/>
  <sheetViews>
    <sheetView view="pageBreakPreview" zoomScaleNormal="70" zoomScaleSheetLayoutView="100" zoomScalePageLayoutView="0" workbookViewId="0" topLeftCell="A1">
      <selection activeCell="AO33" sqref="AO33"/>
    </sheetView>
  </sheetViews>
  <sheetFormatPr defaultColWidth="2.375" defaultRowHeight="15" customHeight="1"/>
  <cols>
    <col min="1" max="34" width="2.375" style="11" customWidth="1"/>
    <col min="35" max="35" width="3.375" style="11" customWidth="1"/>
    <col min="36" max="16384" width="2.375" style="11" customWidth="1"/>
  </cols>
  <sheetData>
    <row r="1" ht="22.5" customHeight="1">
      <c r="A1" s="10" t="s">
        <v>606</v>
      </c>
    </row>
    <row r="2" spans="2:35" ht="15" customHeight="1">
      <c r="B2" s="25" t="s">
        <v>70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ht="1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I3" s="29" t="s">
        <v>283</v>
      </c>
    </row>
    <row r="4" spans="2:35" ht="21" customHeight="1">
      <c r="B4" s="582" t="s">
        <v>206</v>
      </c>
      <c r="C4" s="582"/>
      <c r="D4" s="582"/>
      <c r="E4" s="582"/>
      <c r="F4" s="582"/>
      <c r="G4" s="602" t="s">
        <v>353</v>
      </c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3" t="s">
        <v>354</v>
      </c>
      <c r="W4" s="604"/>
      <c r="X4" s="604"/>
      <c r="Y4" s="604"/>
      <c r="Z4" s="604"/>
      <c r="AA4" s="604"/>
      <c r="AB4" s="604"/>
      <c r="AC4" s="604"/>
      <c r="AD4" s="605"/>
      <c r="AE4" s="606" t="s">
        <v>645</v>
      </c>
      <c r="AF4" s="606"/>
      <c r="AG4" s="606"/>
      <c r="AH4" s="606"/>
      <c r="AI4" s="606"/>
    </row>
    <row r="5" spans="2:35" ht="21" customHeight="1">
      <c r="B5" s="582"/>
      <c r="C5" s="582"/>
      <c r="D5" s="582"/>
      <c r="E5" s="582"/>
      <c r="F5" s="582"/>
      <c r="G5" s="607" t="s">
        <v>208</v>
      </c>
      <c r="H5" s="608"/>
      <c r="I5" s="609"/>
      <c r="J5" s="584" t="s">
        <v>2</v>
      </c>
      <c r="K5" s="584"/>
      <c r="L5" s="584"/>
      <c r="M5" s="584" t="s">
        <v>3</v>
      </c>
      <c r="N5" s="584"/>
      <c r="O5" s="584"/>
      <c r="P5" s="584" t="s">
        <v>65</v>
      </c>
      <c r="Q5" s="584"/>
      <c r="R5" s="584"/>
      <c r="S5" s="610" t="s">
        <v>66</v>
      </c>
      <c r="T5" s="608"/>
      <c r="U5" s="611"/>
      <c r="V5" s="583" t="s">
        <v>0</v>
      </c>
      <c r="W5" s="584"/>
      <c r="X5" s="584"/>
      <c r="Y5" s="584" t="s">
        <v>65</v>
      </c>
      <c r="Z5" s="584"/>
      <c r="AA5" s="584"/>
      <c r="AB5" s="584" t="s">
        <v>66</v>
      </c>
      <c r="AC5" s="584"/>
      <c r="AD5" s="585"/>
      <c r="AE5" s="606"/>
      <c r="AF5" s="606"/>
      <c r="AG5" s="606"/>
      <c r="AH5" s="606"/>
      <c r="AI5" s="606"/>
    </row>
    <row r="6" spans="2:35" ht="22.5" customHeight="1">
      <c r="B6" s="580"/>
      <c r="C6" s="580"/>
      <c r="D6" s="580"/>
      <c r="E6" s="580"/>
      <c r="F6" s="580"/>
      <c r="G6" s="596" t="s">
        <v>67</v>
      </c>
      <c r="H6" s="597"/>
      <c r="I6" s="598"/>
      <c r="J6" s="593" t="s">
        <v>67</v>
      </c>
      <c r="K6" s="593"/>
      <c r="L6" s="593"/>
      <c r="M6" s="593" t="s">
        <v>67</v>
      </c>
      <c r="N6" s="593"/>
      <c r="O6" s="593"/>
      <c r="P6" s="593" t="s">
        <v>67</v>
      </c>
      <c r="Q6" s="593"/>
      <c r="R6" s="593"/>
      <c r="S6" s="599" t="s">
        <v>79</v>
      </c>
      <c r="T6" s="597"/>
      <c r="U6" s="600"/>
      <c r="V6" s="601"/>
      <c r="W6" s="593"/>
      <c r="X6" s="593"/>
      <c r="Y6" s="593"/>
      <c r="Z6" s="593"/>
      <c r="AA6" s="593"/>
      <c r="AB6" s="593" t="s">
        <v>79</v>
      </c>
      <c r="AC6" s="593"/>
      <c r="AD6" s="594"/>
      <c r="AE6" s="595" t="s">
        <v>68</v>
      </c>
      <c r="AF6" s="595"/>
      <c r="AG6" s="595"/>
      <c r="AH6" s="595"/>
      <c r="AI6" s="595"/>
    </row>
    <row r="7" spans="2:40" ht="22.5" customHeight="1">
      <c r="B7" s="558" t="s">
        <v>331</v>
      </c>
      <c r="C7" s="558"/>
      <c r="D7" s="558"/>
      <c r="E7" s="558"/>
      <c r="F7" s="558"/>
      <c r="G7" s="536">
        <v>7165</v>
      </c>
      <c r="H7" s="534"/>
      <c r="I7" s="535"/>
      <c r="J7" s="533">
        <v>3477</v>
      </c>
      <c r="K7" s="534"/>
      <c r="L7" s="535"/>
      <c r="M7" s="533">
        <v>3688</v>
      </c>
      <c r="N7" s="534"/>
      <c r="O7" s="535"/>
      <c r="P7" s="548" t="s">
        <v>333</v>
      </c>
      <c r="Q7" s="548"/>
      <c r="R7" s="548"/>
      <c r="S7" s="556" t="s">
        <v>80</v>
      </c>
      <c r="T7" s="554"/>
      <c r="U7" s="557"/>
      <c r="V7" s="536">
        <v>1260</v>
      </c>
      <c r="W7" s="534"/>
      <c r="X7" s="535"/>
      <c r="Y7" s="548" t="s">
        <v>80</v>
      </c>
      <c r="Z7" s="548"/>
      <c r="AA7" s="548"/>
      <c r="AB7" s="548" t="s">
        <v>80</v>
      </c>
      <c r="AC7" s="548"/>
      <c r="AD7" s="550"/>
      <c r="AE7" s="540">
        <f>ROUND(G7/V7,1)</f>
        <v>5.7</v>
      </c>
      <c r="AF7" s="541"/>
      <c r="AG7" s="541"/>
      <c r="AH7" s="541"/>
      <c r="AI7" s="542"/>
      <c r="AL7" s="16"/>
      <c r="AM7" s="16"/>
      <c r="AN7" s="16"/>
    </row>
    <row r="8" spans="2:40" ht="22.5" customHeight="1">
      <c r="B8" s="537" t="s">
        <v>334</v>
      </c>
      <c r="C8" s="538"/>
      <c r="D8" s="538"/>
      <c r="E8" s="538"/>
      <c r="F8" s="539"/>
      <c r="G8" s="536">
        <f>SUM(J8:O8)</f>
        <v>7127</v>
      </c>
      <c r="H8" s="534"/>
      <c r="I8" s="535"/>
      <c r="J8" s="533">
        <v>3387</v>
      </c>
      <c r="K8" s="534"/>
      <c r="L8" s="535"/>
      <c r="M8" s="533">
        <v>3740</v>
      </c>
      <c r="N8" s="534"/>
      <c r="O8" s="535"/>
      <c r="P8" s="543" t="s">
        <v>212</v>
      </c>
      <c r="Q8" s="544"/>
      <c r="R8" s="546"/>
      <c r="S8" s="543" t="s">
        <v>213</v>
      </c>
      <c r="T8" s="544"/>
      <c r="U8" s="545"/>
      <c r="V8" s="536">
        <v>1247</v>
      </c>
      <c r="W8" s="534"/>
      <c r="X8" s="535"/>
      <c r="Y8" s="543" t="s">
        <v>214</v>
      </c>
      <c r="Z8" s="544"/>
      <c r="AA8" s="546"/>
      <c r="AB8" s="543" t="s">
        <v>215</v>
      </c>
      <c r="AC8" s="544"/>
      <c r="AD8" s="545"/>
      <c r="AE8" s="551">
        <f aca="true" t="shared" si="0" ref="AE8:AE25">ROUND(G8/V8,1)</f>
        <v>5.7</v>
      </c>
      <c r="AF8" s="541"/>
      <c r="AG8" s="541"/>
      <c r="AH8" s="541"/>
      <c r="AI8" s="542"/>
      <c r="AL8" s="16"/>
      <c r="AM8" s="16"/>
      <c r="AN8" s="16"/>
    </row>
    <row r="9" spans="2:35" ht="22.5" customHeight="1">
      <c r="B9" s="590" t="s">
        <v>335</v>
      </c>
      <c r="C9" s="591"/>
      <c r="D9" s="591"/>
      <c r="E9" s="591"/>
      <c r="F9" s="592"/>
      <c r="G9" s="536">
        <f>SUM(J9:O9)</f>
        <v>7891</v>
      </c>
      <c r="H9" s="534"/>
      <c r="I9" s="535"/>
      <c r="J9" s="533">
        <v>3800</v>
      </c>
      <c r="K9" s="534"/>
      <c r="L9" s="535"/>
      <c r="M9" s="533">
        <v>4091</v>
      </c>
      <c r="N9" s="534"/>
      <c r="O9" s="535"/>
      <c r="P9" s="543">
        <v>764</v>
      </c>
      <c r="Q9" s="544"/>
      <c r="R9" s="546"/>
      <c r="S9" s="543">
        <v>10.7</v>
      </c>
      <c r="T9" s="544"/>
      <c r="U9" s="545"/>
      <c r="V9" s="536">
        <v>1350</v>
      </c>
      <c r="W9" s="534"/>
      <c r="X9" s="535"/>
      <c r="Y9" s="543">
        <v>103</v>
      </c>
      <c r="Z9" s="544"/>
      <c r="AA9" s="546"/>
      <c r="AB9" s="543">
        <v>8.3</v>
      </c>
      <c r="AC9" s="544"/>
      <c r="AD9" s="545"/>
      <c r="AE9" s="540">
        <f t="shared" si="0"/>
        <v>5.8</v>
      </c>
      <c r="AF9" s="541"/>
      <c r="AG9" s="541"/>
      <c r="AH9" s="541"/>
      <c r="AI9" s="542"/>
    </row>
    <row r="10" spans="2:35" ht="22.5" customHeight="1">
      <c r="B10" s="537" t="s">
        <v>336</v>
      </c>
      <c r="C10" s="538"/>
      <c r="D10" s="538"/>
      <c r="E10" s="538"/>
      <c r="F10" s="539"/>
      <c r="G10" s="536">
        <f aca="true" t="shared" si="1" ref="G10:G24">SUM(J10:O10)</f>
        <v>8325</v>
      </c>
      <c r="H10" s="534"/>
      <c r="I10" s="535"/>
      <c r="J10" s="533">
        <v>4057</v>
      </c>
      <c r="K10" s="534"/>
      <c r="L10" s="535"/>
      <c r="M10" s="533">
        <v>4268</v>
      </c>
      <c r="N10" s="534"/>
      <c r="O10" s="535"/>
      <c r="P10" s="543">
        <v>434</v>
      </c>
      <c r="Q10" s="544"/>
      <c r="R10" s="546"/>
      <c r="S10" s="543">
        <v>5.5</v>
      </c>
      <c r="T10" s="544"/>
      <c r="U10" s="545"/>
      <c r="V10" s="536">
        <v>1449</v>
      </c>
      <c r="W10" s="534"/>
      <c r="X10" s="535"/>
      <c r="Y10" s="543">
        <v>99</v>
      </c>
      <c r="Z10" s="544"/>
      <c r="AA10" s="546"/>
      <c r="AB10" s="543">
        <v>7.3</v>
      </c>
      <c r="AC10" s="544"/>
      <c r="AD10" s="545"/>
      <c r="AE10" s="540">
        <f t="shared" si="0"/>
        <v>5.7</v>
      </c>
      <c r="AF10" s="541"/>
      <c r="AG10" s="541"/>
      <c r="AH10" s="541"/>
      <c r="AI10" s="542"/>
    </row>
    <row r="11" spans="2:35" ht="22.5" customHeight="1">
      <c r="B11" s="537" t="s">
        <v>337</v>
      </c>
      <c r="C11" s="538"/>
      <c r="D11" s="538"/>
      <c r="E11" s="538"/>
      <c r="F11" s="539"/>
      <c r="G11" s="536">
        <f t="shared" si="1"/>
        <v>8989</v>
      </c>
      <c r="H11" s="534"/>
      <c r="I11" s="535"/>
      <c r="J11" s="533">
        <v>4582</v>
      </c>
      <c r="K11" s="534"/>
      <c r="L11" s="535"/>
      <c r="M11" s="533">
        <v>4407</v>
      </c>
      <c r="N11" s="534"/>
      <c r="O11" s="535"/>
      <c r="P11" s="543">
        <v>664</v>
      </c>
      <c r="Q11" s="544"/>
      <c r="R11" s="546"/>
      <c r="S11" s="543" t="s">
        <v>216</v>
      </c>
      <c r="T11" s="544"/>
      <c r="U11" s="545"/>
      <c r="V11" s="536">
        <v>1541</v>
      </c>
      <c r="W11" s="534"/>
      <c r="X11" s="535"/>
      <c r="Y11" s="543">
        <v>92</v>
      </c>
      <c r="Z11" s="544"/>
      <c r="AA11" s="546"/>
      <c r="AB11" s="543">
        <v>6.3</v>
      </c>
      <c r="AC11" s="544"/>
      <c r="AD11" s="545"/>
      <c r="AE11" s="540">
        <f t="shared" si="0"/>
        <v>5.8</v>
      </c>
      <c r="AF11" s="541"/>
      <c r="AG11" s="541"/>
      <c r="AH11" s="541"/>
      <c r="AI11" s="542"/>
    </row>
    <row r="12" spans="2:35" ht="22.5" customHeight="1">
      <c r="B12" s="552" t="s">
        <v>338</v>
      </c>
      <c r="C12" s="552"/>
      <c r="D12" s="552"/>
      <c r="E12" s="552"/>
      <c r="F12" s="552"/>
      <c r="G12" s="553">
        <f t="shared" si="1"/>
        <v>10775</v>
      </c>
      <c r="H12" s="554"/>
      <c r="I12" s="555"/>
      <c r="J12" s="549">
        <v>5275</v>
      </c>
      <c r="K12" s="548"/>
      <c r="L12" s="548"/>
      <c r="M12" s="549">
        <v>5500</v>
      </c>
      <c r="N12" s="548"/>
      <c r="O12" s="548"/>
      <c r="P12" s="549">
        <v>1786</v>
      </c>
      <c r="Q12" s="548"/>
      <c r="R12" s="548"/>
      <c r="S12" s="587">
        <v>19.9</v>
      </c>
      <c r="T12" s="588"/>
      <c r="U12" s="589"/>
      <c r="V12" s="547">
        <v>1870</v>
      </c>
      <c r="W12" s="548"/>
      <c r="X12" s="548"/>
      <c r="Y12" s="548">
        <v>329</v>
      </c>
      <c r="Z12" s="548"/>
      <c r="AA12" s="548"/>
      <c r="AB12" s="548">
        <v>21.3</v>
      </c>
      <c r="AC12" s="548"/>
      <c r="AD12" s="550"/>
      <c r="AE12" s="551">
        <f t="shared" si="0"/>
        <v>5.8</v>
      </c>
      <c r="AF12" s="551"/>
      <c r="AG12" s="551"/>
      <c r="AH12" s="551"/>
      <c r="AI12" s="551"/>
    </row>
    <row r="13" spans="2:35" ht="22.5" customHeight="1">
      <c r="B13" s="552" t="s">
        <v>339</v>
      </c>
      <c r="C13" s="552"/>
      <c r="D13" s="552"/>
      <c r="E13" s="552"/>
      <c r="F13" s="552"/>
      <c r="G13" s="553">
        <f t="shared" si="1"/>
        <v>10989</v>
      </c>
      <c r="H13" s="554"/>
      <c r="I13" s="555"/>
      <c r="J13" s="549">
        <v>5419</v>
      </c>
      <c r="K13" s="548"/>
      <c r="L13" s="548"/>
      <c r="M13" s="549">
        <v>5570</v>
      </c>
      <c r="N13" s="548"/>
      <c r="O13" s="548"/>
      <c r="P13" s="549">
        <v>214</v>
      </c>
      <c r="Q13" s="548"/>
      <c r="R13" s="548"/>
      <c r="S13" s="556" t="s">
        <v>217</v>
      </c>
      <c r="T13" s="554"/>
      <c r="U13" s="557"/>
      <c r="V13" s="547">
        <v>1870</v>
      </c>
      <c r="W13" s="548"/>
      <c r="X13" s="548"/>
      <c r="Y13" s="548" t="s">
        <v>218</v>
      </c>
      <c r="Z13" s="548"/>
      <c r="AA13" s="548"/>
      <c r="AB13" s="548" t="s">
        <v>218</v>
      </c>
      <c r="AC13" s="548"/>
      <c r="AD13" s="550"/>
      <c r="AE13" s="551">
        <f t="shared" si="0"/>
        <v>5.9</v>
      </c>
      <c r="AF13" s="551"/>
      <c r="AG13" s="551"/>
      <c r="AH13" s="551"/>
      <c r="AI13" s="551"/>
    </row>
    <row r="14" spans="2:35" ht="22.5" customHeight="1">
      <c r="B14" s="552" t="s">
        <v>340</v>
      </c>
      <c r="C14" s="552"/>
      <c r="D14" s="552"/>
      <c r="E14" s="552"/>
      <c r="F14" s="552"/>
      <c r="G14" s="553">
        <f t="shared" si="1"/>
        <v>11799</v>
      </c>
      <c r="H14" s="554"/>
      <c r="I14" s="555"/>
      <c r="J14" s="549">
        <v>5843</v>
      </c>
      <c r="K14" s="548"/>
      <c r="L14" s="548"/>
      <c r="M14" s="549">
        <v>5956</v>
      </c>
      <c r="N14" s="548"/>
      <c r="O14" s="548"/>
      <c r="P14" s="548">
        <v>810</v>
      </c>
      <c r="Q14" s="548"/>
      <c r="R14" s="548"/>
      <c r="S14" s="587">
        <v>7.4</v>
      </c>
      <c r="T14" s="588"/>
      <c r="U14" s="589"/>
      <c r="V14" s="547">
        <v>1897</v>
      </c>
      <c r="W14" s="548"/>
      <c r="X14" s="548"/>
      <c r="Y14" s="548">
        <v>27</v>
      </c>
      <c r="Z14" s="548"/>
      <c r="AA14" s="548"/>
      <c r="AB14" s="548">
        <v>1.4</v>
      </c>
      <c r="AC14" s="548"/>
      <c r="AD14" s="550"/>
      <c r="AE14" s="551">
        <f t="shared" si="0"/>
        <v>6.2</v>
      </c>
      <c r="AF14" s="551"/>
      <c r="AG14" s="551"/>
      <c r="AH14" s="551"/>
      <c r="AI14" s="551"/>
    </row>
    <row r="15" spans="2:35" ht="22.5" customHeight="1">
      <c r="B15" s="552" t="s">
        <v>341</v>
      </c>
      <c r="C15" s="552"/>
      <c r="D15" s="552"/>
      <c r="E15" s="552"/>
      <c r="F15" s="552"/>
      <c r="G15" s="553">
        <f t="shared" si="1"/>
        <v>12065</v>
      </c>
      <c r="H15" s="554"/>
      <c r="I15" s="555"/>
      <c r="J15" s="549">
        <v>5986</v>
      </c>
      <c r="K15" s="548"/>
      <c r="L15" s="548"/>
      <c r="M15" s="549">
        <v>6079</v>
      </c>
      <c r="N15" s="548"/>
      <c r="O15" s="548"/>
      <c r="P15" s="548">
        <v>266</v>
      </c>
      <c r="Q15" s="548"/>
      <c r="R15" s="548"/>
      <c r="S15" s="556">
        <v>2.3</v>
      </c>
      <c r="T15" s="554"/>
      <c r="U15" s="557"/>
      <c r="V15" s="547">
        <v>2032</v>
      </c>
      <c r="W15" s="548"/>
      <c r="X15" s="548"/>
      <c r="Y15" s="548">
        <v>135</v>
      </c>
      <c r="Z15" s="548"/>
      <c r="AA15" s="548"/>
      <c r="AB15" s="548">
        <v>7.1</v>
      </c>
      <c r="AC15" s="548"/>
      <c r="AD15" s="550"/>
      <c r="AE15" s="551">
        <f t="shared" si="0"/>
        <v>5.9</v>
      </c>
      <c r="AF15" s="551"/>
      <c r="AG15" s="551"/>
      <c r="AH15" s="551"/>
      <c r="AI15" s="551"/>
    </row>
    <row r="16" spans="2:35" ht="22.5" customHeight="1">
      <c r="B16" s="552" t="s">
        <v>342</v>
      </c>
      <c r="C16" s="552"/>
      <c r="D16" s="552"/>
      <c r="E16" s="552"/>
      <c r="F16" s="552"/>
      <c r="G16" s="553">
        <f t="shared" si="1"/>
        <v>14049</v>
      </c>
      <c r="H16" s="554"/>
      <c r="I16" s="555"/>
      <c r="J16" s="549">
        <v>7332</v>
      </c>
      <c r="K16" s="548"/>
      <c r="L16" s="548"/>
      <c r="M16" s="549">
        <v>6717</v>
      </c>
      <c r="N16" s="548"/>
      <c r="O16" s="548"/>
      <c r="P16" s="549">
        <v>1984</v>
      </c>
      <c r="Q16" s="548"/>
      <c r="R16" s="548"/>
      <c r="S16" s="556">
        <v>16.4</v>
      </c>
      <c r="T16" s="554"/>
      <c r="U16" s="557"/>
      <c r="V16" s="547">
        <v>2627</v>
      </c>
      <c r="W16" s="548"/>
      <c r="X16" s="548"/>
      <c r="Y16" s="548">
        <v>595</v>
      </c>
      <c r="Z16" s="548"/>
      <c r="AA16" s="548"/>
      <c r="AB16" s="548">
        <v>29.3</v>
      </c>
      <c r="AC16" s="548"/>
      <c r="AD16" s="550"/>
      <c r="AE16" s="551">
        <f t="shared" si="0"/>
        <v>5.3</v>
      </c>
      <c r="AF16" s="551"/>
      <c r="AG16" s="551"/>
      <c r="AH16" s="551"/>
      <c r="AI16" s="551"/>
    </row>
    <row r="17" spans="2:35" ht="22.5" customHeight="1">
      <c r="B17" s="552" t="s">
        <v>343</v>
      </c>
      <c r="C17" s="552"/>
      <c r="D17" s="552"/>
      <c r="E17" s="552"/>
      <c r="F17" s="552"/>
      <c r="G17" s="553">
        <f t="shared" si="1"/>
        <v>41275</v>
      </c>
      <c r="H17" s="554"/>
      <c r="I17" s="555"/>
      <c r="J17" s="549">
        <v>21553</v>
      </c>
      <c r="K17" s="548"/>
      <c r="L17" s="548"/>
      <c r="M17" s="549">
        <v>19722</v>
      </c>
      <c r="N17" s="548"/>
      <c r="O17" s="548"/>
      <c r="P17" s="549">
        <v>27226</v>
      </c>
      <c r="Q17" s="548"/>
      <c r="R17" s="548"/>
      <c r="S17" s="556">
        <v>193.8</v>
      </c>
      <c r="T17" s="554"/>
      <c r="U17" s="557"/>
      <c r="V17" s="547">
        <v>10418</v>
      </c>
      <c r="W17" s="548"/>
      <c r="X17" s="548"/>
      <c r="Y17" s="549">
        <v>7791</v>
      </c>
      <c r="Z17" s="548"/>
      <c r="AA17" s="548"/>
      <c r="AB17" s="548">
        <v>296.6</v>
      </c>
      <c r="AC17" s="548"/>
      <c r="AD17" s="550"/>
      <c r="AE17" s="551">
        <f t="shared" si="0"/>
        <v>4</v>
      </c>
      <c r="AF17" s="551"/>
      <c r="AG17" s="551"/>
      <c r="AH17" s="551"/>
      <c r="AI17" s="551"/>
    </row>
    <row r="18" spans="2:35" ht="22.5" customHeight="1">
      <c r="B18" s="552" t="s">
        <v>344</v>
      </c>
      <c r="C18" s="552"/>
      <c r="D18" s="552"/>
      <c r="E18" s="552"/>
      <c r="F18" s="552"/>
      <c r="G18" s="553">
        <f t="shared" si="1"/>
        <v>50842</v>
      </c>
      <c r="H18" s="554"/>
      <c r="I18" s="555"/>
      <c r="J18" s="549">
        <v>26498</v>
      </c>
      <c r="K18" s="548"/>
      <c r="L18" s="548"/>
      <c r="M18" s="549">
        <v>24344</v>
      </c>
      <c r="N18" s="548"/>
      <c r="O18" s="548"/>
      <c r="P18" s="549">
        <v>9567</v>
      </c>
      <c r="Q18" s="548"/>
      <c r="R18" s="548"/>
      <c r="S18" s="556">
        <v>23.2</v>
      </c>
      <c r="T18" s="554"/>
      <c r="U18" s="557"/>
      <c r="V18" s="547">
        <v>13273</v>
      </c>
      <c r="W18" s="548"/>
      <c r="X18" s="548"/>
      <c r="Y18" s="549">
        <v>2855</v>
      </c>
      <c r="Z18" s="548"/>
      <c r="AA18" s="548"/>
      <c r="AB18" s="548">
        <v>27.4</v>
      </c>
      <c r="AC18" s="548"/>
      <c r="AD18" s="550"/>
      <c r="AE18" s="551">
        <f t="shared" si="0"/>
        <v>3.8</v>
      </c>
      <c r="AF18" s="551"/>
      <c r="AG18" s="551"/>
      <c r="AH18" s="551"/>
      <c r="AI18" s="551"/>
    </row>
    <row r="19" spans="2:35" ht="22.5" customHeight="1">
      <c r="B19" s="552" t="s">
        <v>345</v>
      </c>
      <c r="C19" s="552"/>
      <c r="D19" s="552"/>
      <c r="E19" s="552"/>
      <c r="F19" s="552"/>
      <c r="G19" s="553">
        <f t="shared" si="1"/>
        <v>57198</v>
      </c>
      <c r="H19" s="554"/>
      <c r="I19" s="555"/>
      <c r="J19" s="549">
        <v>29558</v>
      </c>
      <c r="K19" s="548"/>
      <c r="L19" s="548"/>
      <c r="M19" s="549">
        <v>27640</v>
      </c>
      <c r="N19" s="548"/>
      <c r="O19" s="548"/>
      <c r="P19" s="549">
        <v>6356</v>
      </c>
      <c r="Q19" s="548"/>
      <c r="R19" s="548"/>
      <c r="S19" s="556">
        <v>12.5</v>
      </c>
      <c r="T19" s="554"/>
      <c r="U19" s="557"/>
      <c r="V19" s="547">
        <v>17058</v>
      </c>
      <c r="W19" s="548"/>
      <c r="X19" s="548"/>
      <c r="Y19" s="549">
        <v>3785</v>
      </c>
      <c r="Z19" s="548"/>
      <c r="AA19" s="548"/>
      <c r="AB19" s="548">
        <v>28.5</v>
      </c>
      <c r="AC19" s="548"/>
      <c r="AD19" s="550"/>
      <c r="AE19" s="551">
        <f t="shared" si="0"/>
        <v>3.4</v>
      </c>
      <c r="AF19" s="551"/>
      <c r="AG19" s="551"/>
      <c r="AH19" s="551"/>
      <c r="AI19" s="551"/>
    </row>
    <row r="20" spans="2:35" ht="22.5" customHeight="1">
      <c r="B20" s="552" t="s">
        <v>346</v>
      </c>
      <c r="C20" s="552"/>
      <c r="D20" s="552"/>
      <c r="E20" s="552"/>
      <c r="F20" s="552"/>
      <c r="G20" s="553">
        <f t="shared" si="1"/>
        <v>60930</v>
      </c>
      <c r="H20" s="554"/>
      <c r="I20" s="555"/>
      <c r="J20" s="549">
        <v>31442</v>
      </c>
      <c r="K20" s="548"/>
      <c r="L20" s="548"/>
      <c r="M20" s="549">
        <v>29488</v>
      </c>
      <c r="N20" s="548"/>
      <c r="O20" s="548"/>
      <c r="P20" s="549">
        <v>3732</v>
      </c>
      <c r="Q20" s="548"/>
      <c r="R20" s="548"/>
      <c r="S20" s="556">
        <v>6.5</v>
      </c>
      <c r="T20" s="554"/>
      <c r="U20" s="557"/>
      <c r="V20" s="547">
        <v>18973</v>
      </c>
      <c r="W20" s="548"/>
      <c r="X20" s="548"/>
      <c r="Y20" s="549">
        <v>1915</v>
      </c>
      <c r="Z20" s="548"/>
      <c r="AA20" s="548"/>
      <c r="AB20" s="548">
        <v>11.2</v>
      </c>
      <c r="AC20" s="548"/>
      <c r="AD20" s="550"/>
      <c r="AE20" s="551">
        <f t="shared" si="0"/>
        <v>3.2</v>
      </c>
      <c r="AF20" s="551"/>
      <c r="AG20" s="551"/>
      <c r="AH20" s="551"/>
      <c r="AI20" s="551"/>
    </row>
    <row r="21" spans="2:35" ht="22.5" customHeight="1">
      <c r="B21" s="586" t="s">
        <v>347</v>
      </c>
      <c r="C21" s="586"/>
      <c r="D21" s="586"/>
      <c r="E21" s="586"/>
      <c r="F21" s="586"/>
      <c r="G21" s="553">
        <f t="shared" si="1"/>
        <v>65562</v>
      </c>
      <c r="H21" s="554"/>
      <c r="I21" s="555"/>
      <c r="J21" s="549">
        <v>33670</v>
      </c>
      <c r="K21" s="548"/>
      <c r="L21" s="548"/>
      <c r="M21" s="549">
        <v>31892</v>
      </c>
      <c r="N21" s="548"/>
      <c r="O21" s="548"/>
      <c r="P21" s="549">
        <v>4632</v>
      </c>
      <c r="Q21" s="548"/>
      <c r="R21" s="548"/>
      <c r="S21" s="556">
        <v>7.6</v>
      </c>
      <c r="T21" s="554"/>
      <c r="U21" s="557"/>
      <c r="V21" s="547">
        <v>21746</v>
      </c>
      <c r="W21" s="548"/>
      <c r="X21" s="548"/>
      <c r="Y21" s="549">
        <v>2773</v>
      </c>
      <c r="Z21" s="548"/>
      <c r="AA21" s="548"/>
      <c r="AB21" s="548">
        <v>14.6</v>
      </c>
      <c r="AC21" s="548"/>
      <c r="AD21" s="550"/>
      <c r="AE21" s="551">
        <f t="shared" si="0"/>
        <v>3</v>
      </c>
      <c r="AF21" s="551"/>
      <c r="AG21" s="551"/>
      <c r="AH21" s="551"/>
      <c r="AI21" s="551"/>
    </row>
    <row r="22" spans="2:35" ht="22.5" customHeight="1">
      <c r="B22" s="552" t="s">
        <v>348</v>
      </c>
      <c r="C22" s="552"/>
      <c r="D22" s="552"/>
      <c r="E22" s="552"/>
      <c r="F22" s="552"/>
      <c r="G22" s="553">
        <f t="shared" si="1"/>
        <v>67015</v>
      </c>
      <c r="H22" s="554"/>
      <c r="I22" s="555"/>
      <c r="J22" s="549">
        <v>34181</v>
      </c>
      <c r="K22" s="548"/>
      <c r="L22" s="548"/>
      <c r="M22" s="549">
        <v>32834</v>
      </c>
      <c r="N22" s="548"/>
      <c r="O22" s="548"/>
      <c r="P22" s="549">
        <v>1453</v>
      </c>
      <c r="Q22" s="548"/>
      <c r="R22" s="548"/>
      <c r="S22" s="556">
        <v>2.2</v>
      </c>
      <c r="T22" s="554"/>
      <c r="U22" s="557"/>
      <c r="V22" s="547">
        <v>23412</v>
      </c>
      <c r="W22" s="548"/>
      <c r="X22" s="548"/>
      <c r="Y22" s="549">
        <v>1666</v>
      </c>
      <c r="Z22" s="548"/>
      <c r="AA22" s="548"/>
      <c r="AB22" s="548">
        <v>7.7</v>
      </c>
      <c r="AC22" s="548"/>
      <c r="AD22" s="550"/>
      <c r="AE22" s="551">
        <f t="shared" si="0"/>
        <v>2.9</v>
      </c>
      <c r="AF22" s="551"/>
      <c r="AG22" s="551"/>
      <c r="AH22" s="551"/>
      <c r="AI22" s="551"/>
    </row>
    <row r="23" spans="2:35" ht="22.5" customHeight="1">
      <c r="B23" s="552" t="s">
        <v>349</v>
      </c>
      <c r="C23" s="552"/>
      <c r="D23" s="552"/>
      <c r="E23" s="552"/>
      <c r="F23" s="552"/>
      <c r="G23" s="553">
        <f t="shared" si="1"/>
        <v>66052</v>
      </c>
      <c r="H23" s="554"/>
      <c r="I23" s="555"/>
      <c r="J23" s="549">
        <v>33573</v>
      </c>
      <c r="K23" s="548"/>
      <c r="L23" s="548"/>
      <c r="M23" s="549">
        <v>32479</v>
      </c>
      <c r="N23" s="548"/>
      <c r="O23" s="548"/>
      <c r="P23" s="549" t="s">
        <v>219</v>
      </c>
      <c r="Q23" s="548"/>
      <c r="R23" s="548"/>
      <c r="S23" s="556" t="s">
        <v>220</v>
      </c>
      <c r="T23" s="554"/>
      <c r="U23" s="557"/>
      <c r="V23" s="547">
        <v>24003</v>
      </c>
      <c r="W23" s="548"/>
      <c r="X23" s="548"/>
      <c r="Y23" s="549">
        <v>591</v>
      </c>
      <c r="Z23" s="548"/>
      <c r="AA23" s="548"/>
      <c r="AB23" s="548">
        <v>2.5</v>
      </c>
      <c r="AC23" s="548"/>
      <c r="AD23" s="550"/>
      <c r="AE23" s="551">
        <f t="shared" si="0"/>
        <v>2.8</v>
      </c>
      <c r="AF23" s="551"/>
      <c r="AG23" s="551"/>
      <c r="AH23" s="551"/>
      <c r="AI23" s="551"/>
    </row>
    <row r="24" spans="2:35" ht="22.5" customHeight="1">
      <c r="B24" s="552" t="s">
        <v>350</v>
      </c>
      <c r="C24" s="552"/>
      <c r="D24" s="552"/>
      <c r="E24" s="552"/>
      <c r="F24" s="552"/>
      <c r="G24" s="553">
        <f t="shared" si="1"/>
        <v>66553</v>
      </c>
      <c r="H24" s="554"/>
      <c r="I24" s="555"/>
      <c r="J24" s="549">
        <v>33466</v>
      </c>
      <c r="K24" s="548"/>
      <c r="L24" s="548"/>
      <c r="M24" s="549">
        <v>33087</v>
      </c>
      <c r="N24" s="548"/>
      <c r="O24" s="548"/>
      <c r="P24" s="548">
        <v>501</v>
      </c>
      <c r="Q24" s="548"/>
      <c r="R24" s="548"/>
      <c r="S24" s="556">
        <v>0.8</v>
      </c>
      <c r="T24" s="554"/>
      <c r="U24" s="557"/>
      <c r="V24" s="547">
        <v>25056</v>
      </c>
      <c r="W24" s="548"/>
      <c r="X24" s="548"/>
      <c r="Y24" s="549">
        <v>1053</v>
      </c>
      <c r="Z24" s="548"/>
      <c r="AA24" s="548"/>
      <c r="AB24" s="548">
        <v>4.4</v>
      </c>
      <c r="AC24" s="548"/>
      <c r="AD24" s="550"/>
      <c r="AE24" s="551">
        <f t="shared" si="0"/>
        <v>2.7</v>
      </c>
      <c r="AF24" s="551"/>
      <c r="AG24" s="551"/>
      <c r="AH24" s="551"/>
      <c r="AI24" s="551"/>
    </row>
    <row r="25" spans="2:35" ht="22.5" customHeight="1">
      <c r="B25" s="552" t="s">
        <v>351</v>
      </c>
      <c r="C25" s="552"/>
      <c r="D25" s="552"/>
      <c r="E25" s="552"/>
      <c r="F25" s="552"/>
      <c r="G25" s="553">
        <v>70053</v>
      </c>
      <c r="H25" s="554"/>
      <c r="I25" s="555"/>
      <c r="J25" s="549">
        <v>34944</v>
      </c>
      <c r="K25" s="548"/>
      <c r="L25" s="548"/>
      <c r="M25" s="549">
        <v>35109</v>
      </c>
      <c r="N25" s="548"/>
      <c r="O25" s="548"/>
      <c r="P25" s="549">
        <v>3500</v>
      </c>
      <c r="Q25" s="548"/>
      <c r="R25" s="548"/>
      <c r="S25" s="556">
        <v>5.3</v>
      </c>
      <c r="T25" s="554"/>
      <c r="U25" s="557"/>
      <c r="V25" s="547">
        <v>26883</v>
      </c>
      <c r="W25" s="548"/>
      <c r="X25" s="548"/>
      <c r="Y25" s="549">
        <v>1827</v>
      </c>
      <c r="Z25" s="548"/>
      <c r="AA25" s="548"/>
      <c r="AB25" s="548">
        <v>7.3</v>
      </c>
      <c r="AC25" s="548"/>
      <c r="AD25" s="550"/>
      <c r="AE25" s="551">
        <f t="shared" si="0"/>
        <v>2.6</v>
      </c>
      <c r="AF25" s="551"/>
      <c r="AG25" s="551"/>
      <c r="AH25" s="551"/>
      <c r="AI25" s="551"/>
    </row>
    <row r="26" spans="2:35" ht="22.5" customHeight="1">
      <c r="B26" s="537" t="s">
        <v>352</v>
      </c>
      <c r="C26" s="538"/>
      <c r="D26" s="538"/>
      <c r="E26" s="538"/>
      <c r="F26" s="539"/>
      <c r="G26" s="553">
        <v>71229</v>
      </c>
      <c r="H26" s="554"/>
      <c r="I26" s="555"/>
      <c r="J26" s="549">
        <v>35556</v>
      </c>
      <c r="K26" s="548"/>
      <c r="L26" s="548"/>
      <c r="M26" s="549">
        <v>35673</v>
      </c>
      <c r="N26" s="548"/>
      <c r="O26" s="548"/>
      <c r="P26" s="549">
        <f>G26-G25</f>
        <v>1176</v>
      </c>
      <c r="Q26" s="548"/>
      <c r="R26" s="548"/>
      <c r="S26" s="556">
        <f>ROUND(P26/G25,3)*100</f>
        <v>1.7000000000000002</v>
      </c>
      <c r="T26" s="554"/>
      <c r="U26" s="557"/>
      <c r="V26" s="547">
        <v>28300</v>
      </c>
      <c r="W26" s="548"/>
      <c r="X26" s="548"/>
      <c r="Y26" s="549">
        <f>V26-V25</f>
        <v>1417</v>
      </c>
      <c r="Z26" s="548"/>
      <c r="AA26" s="548"/>
      <c r="AB26" s="548">
        <f>ROUND(Y26/V25,3)*100</f>
        <v>5.3</v>
      </c>
      <c r="AC26" s="548"/>
      <c r="AD26" s="550"/>
      <c r="AE26" s="551">
        <f>ROUND(G26/V26,1)</f>
        <v>2.5</v>
      </c>
      <c r="AF26" s="551"/>
      <c r="AG26" s="551"/>
      <c r="AH26" s="551"/>
      <c r="AI26" s="551"/>
    </row>
    <row r="27" spans="2:35" ht="22.5" customHeight="1">
      <c r="B27" s="617" t="s">
        <v>608</v>
      </c>
      <c r="C27" s="617"/>
      <c r="D27" s="617"/>
      <c r="E27" s="617"/>
      <c r="F27" s="617"/>
      <c r="G27" s="618">
        <v>70829</v>
      </c>
      <c r="H27" s="619"/>
      <c r="I27" s="620"/>
      <c r="J27" s="614">
        <v>35260</v>
      </c>
      <c r="K27" s="613"/>
      <c r="L27" s="613"/>
      <c r="M27" s="614">
        <v>35569</v>
      </c>
      <c r="N27" s="613"/>
      <c r="O27" s="613"/>
      <c r="P27" s="621" t="s">
        <v>618</v>
      </c>
      <c r="Q27" s="622"/>
      <c r="R27" s="623"/>
      <c r="S27" s="624" t="s">
        <v>619</v>
      </c>
      <c r="T27" s="619"/>
      <c r="U27" s="625"/>
      <c r="V27" s="612">
        <v>29978</v>
      </c>
      <c r="W27" s="613"/>
      <c r="X27" s="613"/>
      <c r="Y27" s="614">
        <f>V27-V26</f>
        <v>1678</v>
      </c>
      <c r="Z27" s="613"/>
      <c r="AA27" s="613"/>
      <c r="AB27" s="613">
        <f>ROUND(Y27/V26,3)*100</f>
        <v>5.8999999999999995</v>
      </c>
      <c r="AC27" s="613"/>
      <c r="AD27" s="615"/>
      <c r="AE27" s="616">
        <f>ROUND(G27/V27,1)</f>
        <v>2.4</v>
      </c>
      <c r="AF27" s="616"/>
      <c r="AG27" s="616"/>
      <c r="AH27" s="616"/>
      <c r="AI27" s="616"/>
    </row>
    <row r="28" spans="2:35" ht="1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8"/>
      <c r="AA28" s="28"/>
      <c r="AB28" s="25"/>
      <c r="AC28" s="25"/>
      <c r="AD28" s="25"/>
      <c r="AE28" s="25"/>
      <c r="AF28" s="25"/>
      <c r="AG28" s="25"/>
      <c r="AH28" s="25"/>
      <c r="AI28" s="25"/>
    </row>
    <row r="29" spans="2:35" ht="1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2:35" ht="15" customHeight="1">
      <c r="B30" s="25" t="s">
        <v>647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2:35" ht="1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I31" s="29" t="s">
        <v>646</v>
      </c>
    </row>
    <row r="32" spans="2:35" ht="24.75" customHeight="1">
      <c r="B32" s="579" t="s">
        <v>71</v>
      </c>
      <c r="C32" s="579"/>
      <c r="D32" s="579"/>
      <c r="E32" s="579"/>
      <c r="F32" s="579"/>
      <c r="G32" s="579"/>
      <c r="H32" s="580" t="s">
        <v>355</v>
      </c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1" t="s">
        <v>75</v>
      </c>
      <c r="AD32" s="582"/>
      <c r="AE32" s="582"/>
      <c r="AF32" s="582"/>
      <c r="AG32" s="582"/>
      <c r="AH32" s="582"/>
      <c r="AI32" s="582"/>
    </row>
    <row r="33" spans="2:35" ht="24.75" customHeight="1">
      <c r="B33" s="579"/>
      <c r="C33" s="579"/>
      <c r="D33" s="579"/>
      <c r="E33" s="579"/>
      <c r="F33" s="579"/>
      <c r="G33" s="579"/>
      <c r="H33" s="583" t="s">
        <v>76</v>
      </c>
      <c r="I33" s="584"/>
      <c r="J33" s="584"/>
      <c r="K33" s="584"/>
      <c r="L33" s="584"/>
      <c r="M33" s="584"/>
      <c r="N33" s="584"/>
      <c r="O33" s="584" t="s">
        <v>2</v>
      </c>
      <c r="P33" s="584"/>
      <c r="Q33" s="584"/>
      <c r="R33" s="584"/>
      <c r="S33" s="584"/>
      <c r="T33" s="584"/>
      <c r="U33" s="584"/>
      <c r="V33" s="584" t="s">
        <v>3</v>
      </c>
      <c r="W33" s="584"/>
      <c r="X33" s="584"/>
      <c r="Y33" s="584"/>
      <c r="Z33" s="584"/>
      <c r="AA33" s="584"/>
      <c r="AB33" s="585"/>
      <c r="AC33" s="581"/>
      <c r="AD33" s="582"/>
      <c r="AE33" s="582"/>
      <c r="AF33" s="582"/>
      <c r="AG33" s="582"/>
      <c r="AH33" s="582"/>
      <c r="AI33" s="582"/>
    </row>
    <row r="34" spans="2:35" ht="30" customHeight="1">
      <c r="B34" s="566" t="s">
        <v>72</v>
      </c>
      <c r="C34" s="566"/>
      <c r="D34" s="566"/>
      <c r="E34" s="566"/>
      <c r="F34" s="566"/>
      <c r="G34" s="566"/>
      <c r="H34" s="567">
        <v>126146099</v>
      </c>
      <c r="I34" s="568"/>
      <c r="J34" s="568"/>
      <c r="K34" s="568"/>
      <c r="L34" s="568"/>
      <c r="M34" s="568"/>
      <c r="N34" s="568"/>
      <c r="O34" s="569">
        <v>61349581</v>
      </c>
      <c r="P34" s="568"/>
      <c r="Q34" s="568"/>
      <c r="R34" s="568"/>
      <c r="S34" s="568"/>
      <c r="T34" s="568"/>
      <c r="U34" s="568"/>
      <c r="V34" s="569">
        <v>64796518</v>
      </c>
      <c r="W34" s="568"/>
      <c r="X34" s="568"/>
      <c r="Y34" s="568"/>
      <c r="Z34" s="568"/>
      <c r="AA34" s="568"/>
      <c r="AB34" s="570"/>
      <c r="AC34" s="571">
        <v>55830154</v>
      </c>
      <c r="AD34" s="568"/>
      <c r="AE34" s="568"/>
      <c r="AF34" s="568"/>
      <c r="AG34" s="568"/>
      <c r="AH34" s="568"/>
      <c r="AI34" s="570"/>
    </row>
    <row r="35" spans="2:35" ht="30" customHeight="1">
      <c r="B35" s="572" t="s">
        <v>73</v>
      </c>
      <c r="C35" s="572"/>
      <c r="D35" s="572"/>
      <c r="E35" s="572"/>
      <c r="F35" s="572"/>
      <c r="G35" s="572"/>
      <c r="H35" s="573">
        <v>14047594</v>
      </c>
      <c r="I35" s="574"/>
      <c r="J35" s="574"/>
      <c r="K35" s="574"/>
      <c r="L35" s="574"/>
      <c r="M35" s="574"/>
      <c r="N35" s="574"/>
      <c r="O35" s="575">
        <v>6898388</v>
      </c>
      <c r="P35" s="575"/>
      <c r="Q35" s="575"/>
      <c r="R35" s="575"/>
      <c r="S35" s="575"/>
      <c r="T35" s="575"/>
      <c r="U35" s="575"/>
      <c r="V35" s="575">
        <v>7149206</v>
      </c>
      <c r="W35" s="575"/>
      <c r="X35" s="575"/>
      <c r="Y35" s="575"/>
      <c r="Z35" s="575"/>
      <c r="AA35" s="575"/>
      <c r="AB35" s="576"/>
      <c r="AC35" s="577">
        <v>7227180</v>
      </c>
      <c r="AD35" s="574"/>
      <c r="AE35" s="574"/>
      <c r="AF35" s="574"/>
      <c r="AG35" s="574"/>
      <c r="AH35" s="574"/>
      <c r="AI35" s="578"/>
    </row>
    <row r="36" spans="2:35" ht="30" customHeight="1">
      <c r="B36" s="559" t="s">
        <v>74</v>
      </c>
      <c r="C36" s="559"/>
      <c r="D36" s="559"/>
      <c r="E36" s="559"/>
      <c r="F36" s="559"/>
      <c r="G36" s="559"/>
      <c r="H36" s="560">
        <v>70829</v>
      </c>
      <c r="I36" s="561"/>
      <c r="J36" s="561"/>
      <c r="K36" s="561"/>
      <c r="L36" s="561"/>
      <c r="M36" s="561"/>
      <c r="N36" s="561"/>
      <c r="O36" s="562">
        <v>35260</v>
      </c>
      <c r="P36" s="562"/>
      <c r="Q36" s="562"/>
      <c r="R36" s="562"/>
      <c r="S36" s="562"/>
      <c r="T36" s="562"/>
      <c r="U36" s="562"/>
      <c r="V36" s="562">
        <v>35569</v>
      </c>
      <c r="W36" s="562"/>
      <c r="X36" s="562"/>
      <c r="Y36" s="562"/>
      <c r="Z36" s="562"/>
      <c r="AA36" s="562"/>
      <c r="AB36" s="563"/>
      <c r="AC36" s="564">
        <v>29978</v>
      </c>
      <c r="AD36" s="561"/>
      <c r="AE36" s="561"/>
      <c r="AF36" s="561"/>
      <c r="AG36" s="561"/>
      <c r="AH36" s="561"/>
      <c r="AI36" s="565"/>
    </row>
    <row r="37" spans="2:35" ht="1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</sheetData>
  <sheetProtection/>
  <mergeCells count="253">
    <mergeCell ref="V27:X27"/>
    <mergeCell ref="Y27:AA27"/>
    <mergeCell ref="AB27:AD27"/>
    <mergeCell ref="AE27:AI27"/>
    <mergeCell ref="B27:F27"/>
    <mergeCell ref="G27:I27"/>
    <mergeCell ref="J27:L27"/>
    <mergeCell ref="M27:O27"/>
    <mergeCell ref="P27:R27"/>
    <mergeCell ref="S27:U27"/>
    <mergeCell ref="B4:F5"/>
    <mergeCell ref="G4:U4"/>
    <mergeCell ref="V4:AD4"/>
    <mergeCell ref="AE4:AI5"/>
    <mergeCell ref="G5:I5"/>
    <mergeCell ref="J5:L5"/>
    <mergeCell ref="M5:O5"/>
    <mergeCell ref="P5:R5"/>
    <mergeCell ref="S5:U5"/>
    <mergeCell ref="V5:X5"/>
    <mergeCell ref="Y5:AA5"/>
    <mergeCell ref="AB5:AD5"/>
    <mergeCell ref="B6:F6"/>
    <mergeCell ref="G6:I6"/>
    <mergeCell ref="J6:L6"/>
    <mergeCell ref="M6:O6"/>
    <mergeCell ref="P6:R6"/>
    <mergeCell ref="S6:U6"/>
    <mergeCell ref="V6:X6"/>
    <mergeCell ref="Y6:AA6"/>
    <mergeCell ref="AB6:AD6"/>
    <mergeCell ref="AE6:AI6"/>
    <mergeCell ref="B8:F8"/>
    <mergeCell ref="G8:I8"/>
    <mergeCell ref="J8:L8"/>
    <mergeCell ref="M8:O8"/>
    <mergeCell ref="P8:R8"/>
    <mergeCell ref="S8:U8"/>
    <mergeCell ref="V8:X8"/>
    <mergeCell ref="Y8:AA8"/>
    <mergeCell ref="AB8:AD8"/>
    <mergeCell ref="AE8:AI8"/>
    <mergeCell ref="B9:F9"/>
    <mergeCell ref="G9:I9"/>
    <mergeCell ref="J9:L9"/>
    <mergeCell ref="M9:O9"/>
    <mergeCell ref="P9:R9"/>
    <mergeCell ref="S9:U9"/>
    <mergeCell ref="V9:X9"/>
    <mergeCell ref="Y9:AA9"/>
    <mergeCell ref="B10:F10"/>
    <mergeCell ref="G10:I10"/>
    <mergeCell ref="J10:L10"/>
    <mergeCell ref="M10:O10"/>
    <mergeCell ref="P10:R10"/>
    <mergeCell ref="S10:U10"/>
    <mergeCell ref="AE10:AI10"/>
    <mergeCell ref="S11:U11"/>
    <mergeCell ref="V11:X11"/>
    <mergeCell ref="Y11:AA11"/>
    <mergeCell ref="AB9:AD9"/>
    <mergeCell ref="AE9:AI9"/>
    <mergeCell ref="V10:X10"/>
    <mergeCell ref="Y10:AA10"/>
    <mergeCell ref="S13:U13"/>
    <mergeCell ref="V13:X13"/>
    <mergeCell ref="Y13:AA13"/>
    <mergeCell ref="B12:F12"/>
    <mergeCell ref="G12:I12"/>
    <mergeCell ref="J12:L12"/>
    <mergeCell ref="M12:O12"/>
    <mergeCell ref="P12:R12"/>
    <mergeCell ref="S12:U12"/>
    <mergeCell ref="V12:X12"/>
    <mergeCell ref="S14:U14"/>
    <mergeCell ref="V14:X14"/>
    <mergeCell ref="Y14:AA14"/>
    <mergeCell ref="AB12:AD12"/>
    <mergeCell ref="AE12:AI12"/>
    <mergeCell ref="B13:F13"/>
    <mergeCell ref="G13:I13"/>
    <mergeCell ref="J13:L13"/>
    <mergeCell ref="M13:O13"/>
    <mergeCell ref="P13:R13"/>
    <mergeCell ref="S15:U15"/>
    <mergeCell ref="V15:X15"/>
    <mergeCell ref="Y15:AA15"/>
    <mergeCell ref="AB13:AD13"/>
    <mergeCell ref="AE13:AI13"/>
    <mergeCell ref="B14:F14"/>
    <mergeCell ref="G14:I14"/>
    <mergeCell ref="J14:L14"/>
    <mergeCell ref="M14:O14"/>
    <mergeCell ref="P14:R14"/>
    <mergeCell ref="S16:U16"/>
    <mergeCell ref="V16:X16"/>
    <mergeCell ref="Y16:AA16"/>
    <mergeCell ref="AB14:AD14"/>
    <mergeCell ref="AE14:AI14"/>
    <mergeCell ref="B15:F15"/>
    <mergeCell ref="G15:I15"/>
    <mergeCell ref="J15:L15"/>
    <mergeCell ref="M15:O15"/>
    <mergeCell ref="P15:R15"/>
    <mergeCell ref="S17:U17"/>
    <mergeCell ref="V17:X17"/>
    <mergeCell ref="Y17:AA17"/>
    <mergeCell ref="AB15:AD15"/>
    <mergeCell ref="AE15:AI15"/>
    <mergeCell ref="B16:F16"/>
    <mergeCell ref="G16:I16"/>
    <mergeCell ref="J16:L16"/>
    <mergeCell ref="M16:O16"/>
    <mergeCell ref="P16:R16"/>
    <mergeCell ref="S18:U18"/>
    <mergeCell ref="V18:X18"/>
    <mergeCell ref="Y18:AA18"/>
    <mergeCell ref="AB16:AD16"/>
    <mergeCell ref="AE16:AI16"/>
    <mergeCell ref="B17:F17"/>
    <mergeCell ref="G17:I17"/>
    <mergeCell ref="J17:L17"/>
    <mergeCell ref="M17:O17"/>
    <mergeCell ref="P17:R17"/>
    <mergeCell ref="S19:U19"/>
    <mergeCell ref="V19:X19"/>
    <mergeCell ref="Y19:AA19"/>
    <mergeCell ref="AB17:AD17"/>
    <mergeCell ref="AE17:AI17"/>
    <mergeCell ref="B18:F18"/>
    <mergeCell ref="G18:I18"/>
    <mergeCell ref="J18:L18"/>
    <mergeCell ref="M18:O18"/>
    <mergeCell ref="P18:R18"/>
    <mergeCell ref="S20:U20"/>
    <mergeCell ref="V20:X20"/>
    <mergeCell ref="Y20:AA20"/>
    <mergeCell ref="AB18:AD18"/>
    <mergeCell ref="AE18:AI18"/>
    <mergeCell ref="B19:F19"/>
    <mergeCell ref="G19:I19"/>
    <mergeCell ref="J19:L19"/>
    <mergeCell ref="M19:O19"/>
    <mergeCell ref="P19:R19"/>
    <mergeCell ref="S21:U21"/>
    <mergeCell ref="V21:X21"/>
    <mergeCell ref="Y21:AA21"/>
    <mergeCell ref="AB19:AD19"/>
    <mergeCell ref="AE19:AI19"/>
    <mergeCell ref="B20:F20"/>
    <mergeCell ref="G20:I20"/>
    <mergeCell ref="J20:L20"/>
    <mergeCell ref="M20:O20"/>
    <mergeCell ref="P20:R20"/>
    <mergeCell ref="S22:U22"/>
    <mergeCell ref="V22:X22"/>
    <mergeCell ref="Y22:AA22"/>
    <mergeCell ref="AB20:AD20"/>
    <mergeCell ref="AE20:AI20"/>
    <mergeCell ref="B21:F21"/>
    <mergeCell ref="G21:I21"/>
    <mergeCell ref="J21:L21"/>
    <mergeCell ref="M21:O21"/>
    <mergeCell ref="P21:R21"/>
    <mergeCell ref="S23:U23"/>
    <mergeCell ref="V23:X23"/>
    <mergeCell ref="Y23:AA23"/>
    <mergeCell ref="AB21:AD21"/>
    <mergeCell ref="AE21:AI21"/>
    <mergeCell ref="B22:F22"/>
    <mergeCell ref="G22:I22"/>
    <mergeCell ref="J22:L22"/>
    <mergeCell ref="M22:O22"/>
    <mergeCell ref="P22:R22"/>
    <mergeCell ref="S24:U24"/>
    <mergeCell ref="V24:X24"/>
    <mergeCell ref="Y24:AA24"/>
    <mergeCell ref="AB22:AD22"/>
    <mergeCell ref="AE22:AI22"/>
    <mergeCell ref="B23:F23"/>
    <mergeCell ref="G23:I23"/>
    <mergeCell ref="J23:L23"/>
    <mergeCell ref="M23:O23"/>
    <mergeCell ref="P23:R23"/>
    <mergeCell ref="S26:U26"/>
    <mergeCell ref="V26:X26"/>
    <mergeCell ref="Y26:AA26"/>
    <mergeCell ref="AB23:AD23"/>
    <mergeCell ref="AE23:AI23"/>
    <mergeCell ref="B24:F24"/>
    <mergeCell ref="G24:I24"/>
    <mergeCell ref="J24:L24"/>
    <mergeCell ref="M24:O24"/>
    <mergeCell ref="P24:R24"/>
    <mergeCell ref="H33:N33"/>
    <mergeCell ref="O33:U33"/>
    <mergeCell ref="V33:AB33"/>
    <mergeCell ref="AB24:AD24"/>
    <mergeCell ref="AE24:AI24"/>
    <mergeCell ref="B26:F26"/>
    <mergeCell ref="G26:I26"/>
    <mergeCell ref="J26:L26"/>
    <mergeCell ref="M26:O26"/>
    <mergeCell ref="P26:R26"/>
    <mergeCell ref="B35:G35"/>
    <mergeCell ref="H35:N35"/>
    <mergeCell ref="O35:U35"/>
    <mergeCell ref="V35:AB35"/>
    <mergeCell ref="AC35:AI35"/>
    <mergeCell ref="AB26:AD26"/>
    <mergeCell ref="AE26:AI26"/>
    <mergeCell ref="B32:G33"/>
    <mergeCell ref="H32:AB32"/>
    <mergeCell ref="AC32:AI33"/>
    <mergeCell ref="B36:G36"/>
    <mergeCell ref="H36:N36"/>
    <mergeCell ref="O36:U36"/>
    <mergeCell ref="V36:AB36"/>
    <mergeCell ref="AC36:AI36"/>
    <mergeCell ref="B34:G34"/>
    <mergeCell ref="H34:N34"/>
    <mergeCell ref="O34:U34"/>
    <mergeCell ref="V34:AB34"/>
    <mergeCell ref="AC34:AI34"/>
    <mergeCell ref="B7:F7"/>
    <mergeCell ref="G7:I7"/>
    <mergeCell ref="J7:L7"/>
    <mergeCell ref="M7:O7"/>
    <mergeCell ref="P7:R7"/>
    <mergeCell ref="S7:U7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I25"/>
    <mergeCell ref="V7:X7"/>
    <mergeCell ref="Y7:AA7"/>
    <mergeCell ref="AB7:AD7"/>
    <mergeCell ref="AE7:AI7"/>
    <mergeCell ref="Y12:AA12"/>
    <mergeCell ref="AB10:AD10"/>
    <mergeCell ref="J11:L11"/>
    <mergeCell ref="G11:I11"/>
    <mergeCell ref="B11:F11"/>
    <mergeCell ref="AE11:AI11"/>
    <mergeCell ref="AB11:AD11"/>
    <mergeCell ref="P11:R11"/>
    <mergeCell ref="M11:O1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明朝,標準"-&amp;A-</oddFooter>
  </headerFooter>
  <ignoredErrors>
    <ignoredError sqref="B8:AI8 B25:AI27 B9:F24 J9:AI24" numberStoredAsText="1"/>
    <ignoredError sqref="G9:I24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2024-03-14T00:25:49Z</cp:lastPrinted>
  <dcterms:created xsi:type="dcterms:W3CDTF">2006-04-27T06:50:51Z</dcterms:created>
  <dcterms:modified xsi:type="dcterms:W3CDTF">2024-03-14T00:29:10Z</dcterms:modified>
  <cp:category/>
  <cp:version/>
  <cp:contentType/>
  <cp:contentStatus/>
</cp:coreProperties>
</file>